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752" activeTab="1"/>
  </bookViews>
  <sheets>
    <sheet name="Основная" sheetId="1" r:id="rId1"/>
    <sheet name="Итоговый протокол " sheetId="2" r:id="rId2"/>
    <sheet name="1-3 место" sheetId="3" r:id="rId3"/>
  </sheets>
  <definedNames>
    <definedName name="__par1">'Основная'!$G$5</definedName>
    <definedName name="__par10">'Основная'!$Q$5</definedName>
    <definedName name="__par11">'Основная'!$R$5</definedName>
    <definedName name="__par12">'Основная'!$S$5</definedName>
    <definedName name="__par13">'Основная'!$T$5</definedName>
    <definedName name="__par14">'Основная'!$U$5</definedName>
    <definedName name="__par15">'Основная'!$V$5</definedName>
    <definedName name="__par16">'Основная'!$W$5</definedName>
    <definedName name="__par17">'Основная'!$X$5</definedName>
    <definedName name="__par18">'Основная'!$Y$5</definedName>
    <definedName name="__par2">'Основная'!$H$5</definedName>
    <definedName name="__par3">'Основная'!$I$5</definedName>
    <definedName name="__par4">'Основная'!$J$5</definedName>
    <definedName name="__par5">'Основная'!$K$5</definedName>
    <definedName name="__par6">'Основная'!$L$5</definedName>
    <definedName name="__par7">'Основная'!$M$5</definedName>
    <definedName name="__par8">'Основная'!$N$5</definedName>
    <definedName name="__par9">'Основная'!$O$5</definedName>
    <definedName name="_par1">'Основная'!$G$5</definedName>
    <definedName name="_par10">'Основная'!$Q$5</definedName>
    <definedName name="_par11">'Основная'!$R$5</definedName>
    <definedName name="_par12">'Основная'!$S$5</definedName>
    <definedName name="_par13">'Основная'!$T$5</definedName>
    <definedName name="_par14">'Основная'!$U$5</definedName>
    <definedName name="_par15">'Основная'!$V$5</definedName>
    <definedName name="_par16">'Основная'!$W$5</definedName>
    <definedName name="_par17">'Основная'!$X$5</definedName>
    <definedName name="_par18">'Основная'!$Y$5</definedName>
    <definedName name="_par2">'Основная'!$H$5</definedName>
    <definedName name="_par3">'Основная'!$I$5</definedName>
    <definedName name="_par4">'Основная'!$J$5</definedName>
    <definedName name="_par5">'Основная'!$K$5</definedName>
    <definedName name="_par6">'Основная'!$L$5</definedName>
    <definedName name="_par7">'Основная'!$M$5</definedName>
    <definedName name="_par8">'Основная'!$N$5</definedName>
    <definedName name="_par9">'Основная'!$O$5</definedName>
    <definedName name="_xlnm._FilterDatabase" localSheetId="1" hidden="1">'Итоговый протокол '!$C$28:$E$31</definedName>
    <definedName name="index1">'Основная'!$J$4</definedName>
    <definedName name="index10">'Основная'!$U$4</definedName>
    <definedName name="index11">'Основная'!$H$4</definedName>
    <definedName name="index12">'Основная'!$R$4</definedName>
    <definedName name="index13">'Основная'!$M$4</definedName>
    <definedName name="index14">'Основная'!$W$4</definedName>
    <definedName name="index15">'Основная'!$G$4</definedName>
    <definedName name="index16">'Основная'!$Q$4</definedName>
    <definedName name="index17">'Основная'!$L$4</definedName>
    <definedName name="index18">'Основная'!$V$4</definedName>
    <definedName name="index2">'Основная'!$T$4</definedName>
    <definedName name="index3">'Основная'!$O$4</definedName>
    <definedName name="index4">'Основная'!$Y$4</definedName>
    <definedName name="index5">'Основная'!$I$4</definedName>
    <definedName name="index6">'Основная'!$S$4</definedName>
    <definedName name="index7">'Основная'!$N$4</definedName>
    <definedName name="index8">'Основная'!$X$4</definedName>
    <definedName name="index9">'Основная'!$K$4</definedName>
  </definedNames>
  <calcPr fullCalcOnLoad="1" refMode="R1C1"/>
</workbook>
</file>

<file path=xl/sharedStrings.xml><?xml version="1.0" encoding="utf-8"?>
<sst xmlns="http://schemas.openxmlformats.org/spreadsheetml/2006/main" count="312" uniqueCount="93">
  <si>
    <t>Out</t>
  </si>
  <si>
    <t>In</t>
  </si>
  <si>
    <t>Total</t>
  </si>
  <si>
    <t>Спортивные результаты</t>
  </si>
  <si>
    <t>Время старта</t>
  </si>
  <si>
    <t>Номер лунки</t>
  </si>
  <si>
    <t>Пар</t>
  </si>
  <si>
    <t>Индекс</t>
  </si>
  <si>
    <t>Участники (фамилия, имя)</t>
  </si>
  <si>
    <t>Результат Раунда</t>
  </si>
  <si>
    <t>Игрок</t>
  </si>
  <si>
    <t>Очки-нетто</t>
  </si>
  <si>
    <t>Очки-гросс</t>
  </si>
  <si>
    <t>Счет по лункам</t>
  </si>
  <si>
    <t>Точный гандикап</t>
  </si>
  <si>
    <t>№</t>
  </si>
  <si>
    <t>Фамилия</t>
  </si>
  <si>
    <t>Имя</t>
  </si>
  <si>
    <t>Ачельдиев</t>
  </si>
  <si>
    <t>Тимур</t>
  </si>
  <si>
    <t>Петров</t>
  </si>
  <si>
    <t>Сергей</t>
  </si>
  <si>
    <t>Глузман</t>
  </si>
  <si>
    <t>Бутыгин</t>
  </si>
  <si>
    <t>Зданович</t>
  </si>
  <si>
    <t>Максим</t>
  </si>
  <si>
    <t>Олег</t>
  </si>
  <si>
    <t>Дмитрий</t>
  </si>
  <si>
    <t>Семенов</t>
  </si>
  <si>
    <t>Вовк</t>
  </si>
  <si>
    <t>Василий</t>
  </si>
  <si>
    <t>Владимир</t>
  </si>
  <si>
    <t>Капралов</t>
  </si>
  <si>
    <t>Александр</t>
  </si>
  <si>
    <t>Васильева</t>
  </si>
  <si>
    <t>Ольга</t>
  </si>
  <si>
    <t>Сенина</t>
  </si>
  <si>
    <t>Екатерина</t>
  </si>
  <si>
    <t>Елена</t>
  </si>
  <si>
    <t>Матвеева</t>
  </si>
  <si>
    <t>Юлия</t>
  </si>
  <si>
    <t>Леонтьева</t>
  </si>
  <si>
    <t>Светлана</t>
  </si>
  <si>
    <t>Койнов</t>
  </si>
  <si>
    <t>Рылеев</t>
  </si>
  <si>
    <t>Денис</t>
  </si>
  <si>
    <t>Савченко</t>
  </si>
  <si>
    <t>Bhat</t>
  </si>
  <si>
    <t>Sameer</t>
  </si>
  <si>
    <t>Воронцов</t>
  </si>
  <si>
    <t>Итоговый результат</t>
  </si>
  <si>
    <t>11.00</t>
  </si>
  <si>
    <t xml:space="preserve">Василий </t>
  </si>
  <si>
    <t xml:space="preserve">Александр </t>
  </si>
  <si>
    <t>Селезнев</t>
  </si>
  <si>
    <t xml:space="preserve">Сергей </t>
  </si>
  <si>
    <t>Синица</t>
  </si>
  <si>
    <t>Колдин</t>
  </si>
  <si>
    <t>Виктория</t>
  </si>
  <si>
    <t>Аникина</t>
  </si>
  <si>
    <t>Anna</t>
  </si>
  <si>
    <t>Леонид</t>
  </si>
  <si>
    <t>Кочетков</t>
  </si>
  <si>
    <t>Трунов</t>
  </si>
  <si>
    <t>Белов</t>
  </si>
  <si>
    <t xml:space="preserve">Максим </t>
  </si>
  <si>
    <t>Колдина</t>
  </si>
  <si>
    <t>Яна</t>
  </si>
  <si>
    <t>Никитина</t>
  </si>
  <si>
    <t>Анастасия</t>
  </si>
  <si>
    <t>Дашковская</t>
  </si>
  <si>
    <t>Анна</t>
  </si>
  <si>
    <t>Овчинникова</t>
  </si>
  <si>
    <t>Щукина</t>
  </si>
  <si>
    <t xml:space="preserve">Денис </t>
  </si>
  <si>
    <t>Удары</t>
  </si>
  <si>
    <t>Мужчины. Гандикапная группа 0-18.0</t>
  </si>
  <si>
    <t>Мужчины. Гандикапная группа 18.1-36</t>
  </si>
  <si>
    <t>Женщины. Гандикапная группа 0 - 24.0</t>
  </si>
  <si>
    <t>Женщины. Гандикапная группа 24.1 - 36.0</t>
  </si>
  <si>
    <t>Switkowska</t>
  </si>
  <si>
    <t>Фёдоров</t>
  </si>
  <si>
    <t>Результаты турнира "Кубок Губернатора Ленинградской области по гольфу"</t>
  </si>
  <si>
    <t>Итоги турнира                                                      "Кубок Губернатора Ленинградской области по гольфу"</t>
  </si>
  <si>
    <t>Федоров</t>
  </si>
  <si>
    <t>Longest Drive Men</t>
  </si>
  <si>
    <t>Колдин Сергей</t>
  </si>
  <si>
    <t>Closest to the pin Men</t>
  </si>
  <si>
    <t>Бутыгин Сергей</t>
  </si>
  <si>
    <t>Longest Drive Lady</t>
  </si>
  <si>
    <t>Closest to the pin Lady</t>
  </si>
  <si>
    <t>Матвеева Юлия</t>
  </si>
  <si>
    <t>Леонтьева Светлана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</si>
</sst>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[$-FC19]d\ mmmm\ yyyy\ &quot;г.&quot;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5">
    <font>
      <sz val="10"/>
      <name val="Arial Cyr"/>
      <family val="0"/>
    </font>
    <font>
      <sz val="11"/>
      <color indexed="8"/>
      <name val="Calibri"/>
      <family val="2"/>
    </font>
    <font>
      <sz val="14"/>
      <name val="Arial Cyr"/>
      <family val="0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"/>
      <family val="1"/>
    </font>
    <font>
      <sz val="14"/>
      <name val="Times New Roman"/>
      <family val="1"/>
    </font>
    <font>
      <sz val="10"/>
      <name val="Arial"/>
      <family val="2"/>
    </font>
    <font>
      <b/>
      <sz val="20"/>
      <name val="Times New Roman"/>
      <family val="1"/>
    </font>
    <font>
      <sz val="20"/>
      <name val="Arial Cyr"/>
      <family val="0"/>
    </font>
    <font>
      <b/>
      <sz val="22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"/>
      <family val="1"/>
    </font>
    <font>
      <b/>
      <sz val="14"/>
      <color indexed="8"/>
      <name val="Times New Roman"/>
      <family val="1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"/>
      <family val="1"/>
    </font>
    <font>
      <b/>
      <sz val="14"/>
      <color rgb="FF000000"/>
      <name val="Times New Roman"/>
      <family val="1"/>
    </font>
    <font>
      <b/>
      <sz val="12"/>
      <color rgb="FF000000"/>
      <name val="Calibri"/>
      <family val="2"/>
    </font>
    <font>
      <b/>
      <sz val="14"/>
      <color rgb="FF00000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theme="0" tint="-0.1499900072813034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/>
      <right/>
      <top style="thin"/>
      <bottom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0" borderId="0">
      <alignment/>
      <protection/>
    </xf>
    <xf numFmtId="0" fontId="34" fillId="0" borderId="0">
      <alignment/>
      <protection/>
    </xf>
    <xf numFmtId="0" fontId="8" fillId="0" borderId="0">
      <alignment/>
      <protection/>
    </xf>
    <xf numFmtId="0" fontId="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1" fontId="0" fillId="0" borderId="10" xfId="0" applyNumberFormat="1" applyBorder="1" applyAlignment="1">
      <alignment horizontal="right"/>
    </xf>
    <xf numFmtId="0" fontId="0" fillId="0" borderId="10" xfId="0" applyBorder="1" applyAlignment="1">
      <alignment horizontal="left"/>
    </xf>
    <xf numFmtId="0" fontId="0" fillId="33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1" fontId="0" fillId="33" borderId="10" xfId="0" applyNumberFormat="1" applyFill="1" applyBorder="1" applyAlignment="1">
      <alignment horizontal="right"/>
    </xf>
    <xf numFmtId="0" fontId="0" fillId="0" borderId="15" xfId="0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1" fontId="0" fillId="34" borderId="10" xfId="0" applyNumberFormat="1" applyFill="1" applyBorder="1" applyAlignment="1">
      <alignment horizontal="right"/>
    </xf>
    <xf numFmtId="1" fontId="0" fillId="0" borderId="16" xfId="0" applyNumberFormat="1" applyFill="1" applyBorder="1" applyAlignment="1">
      <alignment horizontal="right"/>
    </xf>
    <xf numFmtId="1" fontId="0" fillId="0" borderId="16" xfId="0" applyNumberFormat="1" applyBorder="1" applyAlignment="1">
      <alignment horizontal="right"/>
    </xf>
    <xf numFmtId="1" fontId="0" fillId="0" borderId="17" xfId="0" applyNumberFormat="1" applyBorder="1" applyAlignment="1">
      <alignment horizontal="right"/>
    </xf>
    <xf numFmtId="1" fontId="0" fillId="0" borderId="18" xfId="0" applyNumberFormat="1" applyBorder="1" applyAlignment="1">
      <alignment horizontal="right"/>
    </xf>
    <xf numFmtId="0" fontId="0" fillId="0" borderId="19" xfId="0" applyBorder="1" applyAlignment="1">
      <alignment horizontal="left"/>
    </xf>
    <xf numFmtId="1" fontId="0" fillId="35" borderId="20" xfId="0" applyNumberFormat="1" applyFill="1" applyBorder="1" applyAlignment="1">
      <alignment horizontal="right"/>
    </xf>
    <xf numFmtId="1" fontId="3" fillId="33" borderId="10" xfId="0" applyNumberFormat="1" applyFont="1" applyFill="1" applyBorder="1" applyAlignment="1">
      <alignment horizontal="right"/>
    </xf>
    <xf numFmtId="0" fontId="0" fillId="0" borderId="21" xfId="0" applyBorder="1" applyAlignment="1">
      <alignment horizontal="left"/>
    </xf>
    <xf numFmtId="1" fontId="0" fillId="0" borderId="22" xfId="0" applyNumberFormat="1" applyBorder="1" applyAlignment="1">
      <alignment horizontal="right"/>
    </xf>
    <xf numFmtId="1" fontId="0" fillId="8" borderId="23" xfId="0" applyNumberFormat="1" applyFill="1" applyBorder="1" applyAlignment="1">
      <alignment horizontal="right"/>
    </xf>
    <xf numFmtId="0" fontId="0" fillId="34" borderId="16" xfId="0" applyFill="1" applyBorder="1" applyAlignment="1">
      <alignment horizontal="center"/>
    </xf>
    <xf numFmtId="1" fontId="0" fillId="35" borderId="16" xfId="0" applyNumberFormat="1" applyFill="1" applyBorder="1" applyAlignment="1">
      <alignment horizontal="center"/>
    </xf>
    <xf numFmtId="1" fontId="0" fillId="8" borderId="10" xfId="0" applyNumberFormat="1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37" borderId="24" xfId="0" applyFill="1" applyBorder="1" applyAlignment="1">
      <alignment horizontal="center" vertical="center" wrapText="1"/>
    </xf>
    <xf numFmtId="1" fontId="0" fillId="0" borderId="0" xfId="0" applyNumberFormat="1" applyAlignment="1">
      <alignment/>
    </xf>
    <xf numFmtId="0" fontId="0" fillId="38" borderId="0" xfId="0" applyFill="1" applyBorder="1" applyAlignment="1">
      <alignment horizontal="center" vertical="center" wrapText="1"/>
    </xf>
    <xf numFmtId="0" fontId="51" fillId="39" borderId="10" xfId="0" applyFont="1" applyFill="1" applyBorder="1" applyAlignment="1">
      <alignment horizontal="center" vertical="center"/>
    </xf>
    <xf numFmtId="0" fontId="6" fillId="39" borderId="25" xfId="0" applyFont="1" applyFill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6" fillId="40" borderId="26" xfId="0" applyFont="1" applyFill="1" applyBorder="1" applyAlignment="1">
      <alignment horizontal="center" vertical="center"/>
    </xf>
    <xf numFmtId="0" fontId="6" fillId="40" borderId="25" xfId="0" applyFont="1" applyFill="1" applyBorder="1" applyAlignment="1">
      <alignment horizontal="center" vertical="center"/>
    </xf>
    <xf numFmtId="0" fontId="51" fillId="41" borderId="21" xfId="0" applyFont="1" applyFill="1" applyBorder="1" applyAlignment="1">
      <alignment horizontal="center" vertical="center"/>
    </xf>
    <xf numFmtId="0" fontId="6" fillId="41" borderId="14" xfId="0" applyFont="1" applyFill="1" applyBorder="1" applyAlignment="1">
      <alignment horizontal="center" vertical="center"/>
    </xf>
    <xf numFmtId="0" fontId="2" fillId="40" borderId="25" xfId="0" applyFont="1" applyFill="1" applyBorder="1" applyAlignment="1">
      <alignment horizontal="center" vertical="center"/>
    </xf>
    <xf numFmtId="0" fontId="2" fillId="39" borderId="25" xfId="0" applyFont="1" applyFill="1" applyBorder="1" applyAlignment="1">
      <alignment horizontal="center" vertical="center"/>
    </xf>
    <xf numFmtId="0" fontId="2" fillId="41" borderId="14" xfId="0" applyFont="1" applyFill="1" applyBorder="1" applyAlignment="1">
      <alignment horizontal="center" vertical="center"/>
    </xf>
    <xf numFmtId="0" fontId="7" fillId="0" borderId="10" xfId="0" applyFont="1" applyBorder="1" applyAlignment="1">
      <alignment/>
    </xf>
    <xf numFmtId="0" fontId="52" fillId="42" borderId="10" xfId="0" applyFont="1" applyFill="1" applyBorder="1" applyAlignment="1">
      <alignment horizontal="center" vertical="center"/>
    </xf>
    <xf numFmtId="0" fontId="52" fillId="42" borderId="12" xfId="0" applyFont="1" applyFill="1" applyBorder="1" applyAlignment="1">
      <alignment horizontal="center" vertical="center" wrapText="1"/>
    </xf>
    <xf numFmtId="0" fontId="7" fillId="38" borderId="10" xfId="0" applyFont="1" applyFill="1" applyBorder="1" applyAlignment="1">
      <alignment vertical="center"/>
    </xf>
    <xf numFmtId="0" fontId="7" fillId="0" borderId="26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52" fillId="42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0" fillId="0" borderId="0" xfId="0" applyAlignment="1">
      <alignment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wrapText="1"/>
    </xf>
    <xf numFmtId="0" fontId="0" fillId="0" borderId="27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7" fillId="0" borderId="26" xfId="0" applyFont="1" applyBorder="1" applyAlignment="1">
      <alignment/>
    </xf>
    <xf numFmtId="0" fontId="51" fillId="41" borderId="10" xfId="0" applyFont="1" applyFill="1" applyBorder="1" applyAlignment="1">
      <alignment horizontal="center" vertical="center"/>
    </xf>
    <xf numFmtId="0" fontId="6" fillId="41" borderId="10" xfId="0" applyFont="1" applyFill="1" applyBorder="1" applyAlignment="1">
      <alignment horizontal="center" vertical="center"/>
    </xf>
    <xf numFmtId="0" fontId="2" fillId="41" borderId="10" xfId="0" applyFont="1" applyFill="1" applyBorder="1" applyAlignment="1">
      <alignment horizontal="center" vertical="center"/>
    </xf>
    <xf numFmtId="0" fontId="53" fillId="43" borderId="12" xfId="0" applyFont="1" applyFill="1" applyBorder="1" applyAlignment="1">
      <alignment horizontal="center" vertical="center" wrapText="1"/>
    </xf>
    <xf numFmtId="0" fontId="54" fillId="43" borderId="10" xfId="0" applyFont="1" applyFill="1" applyBorder="1" applyAlignment="1">
      <alignment horizontal="center" vertical="center"/>
    </xf>
    <xf numFmtId="0" fontId="54" fillId="43" borderId="12" xfId="0" applyFont="1" applyFill="1" applyBorder="1" applyAlignment="1">
      <alignment horizontal="center" vertical="center" wrapText="1"/>
    </xf>
    <xf numFmtId="1" fontId="0" fillId="36" borderId="16" xfId="0" applyNumberFormat="1" applyFill="1" applyBorder="1" applyAlignment="1">
      <alignment horizontal="center"/>
    </xf>
    <xf numFmtId="0" fontId="0" fillId="36" borderId="16" xfId="0" applyFill="1" applyBorder="1" applyAlignment="1">
      <alignment horizontal="center"/>
    </xf>
    <xf numFmtId="1" fontId="0" fillId="36" borderId="16" xfId="0" applyNumberFormat="1" applyFill="1" applyBorder="1" applyAlignment="1">
      <alignment horizontal="right"/>
    </xf>
    <xf numFmtId="1" fontId="0" fillId="36" borderId="17" xfId="0" applyNumberFormat="1" applyFill="1" applyBorder="1" applyAlignment="1">
      <alignment horizontal="right"/>
    </xf>
    <xf numFmtId="1" fontId="0" fillId="36" borderId="10" xfId="0" applyNumberFormat="1" applyFill="1" applyBorder="1" applyAlignment="1">
      <alignment horizontal="center"/>
    </xf>
    <xf numFmtId="0" fontId="0" fillId="36" borderId="10" xfId="0" applyFill="1" applyBorder="1" applyAlignment="1">
      <alignment horizontal="left"/>
    </xf>
    <xf numFmtId="1" fontId="0" fillId="36" borderId="10" xfId="0" applyNumberFormat="1" applyFill="1" applyBorder="1" applyAlignment="1">
      <alignment horizontal="right"/>
    </xf>
    <xf numFmtId="1" fontId="0" fillId="36" borderId="18" xfId="0" applyNumberFormat="1" applyFill="1" applyBorder="1" applyAlignment="1">
      <alignment horizontal="right"/>
    </xf>
    <xf numFmtId="0" fontId="0" fillId="36" borderId="21" xfId="0" applyFill="1" applyBorder="1" applyAlignment="1">
      <alignment horizontal="left"/>
    </xf>
    <xf numFmtId="1" fontId="0" fillId="36" borderId="23" xfId="0" applyNumberFormat="1" applyFill="1" applyBorder="1" applyAlignment="1">
      <alignment horizontal="right"/>
    </xf>
    <xf numFmtId="0" fontId="0" fillId="36" borderId="19" xfId="0" applyFill="1" applyBorder="1" applyAlignment="1">
      <alignment horizontal="left"/>
    </xf>
    <xf numFmtId="1" fontId="0" fillId="36" borderId="22" xfId="0" applyNumberFormat="1" applyFill="1" applyBorder="1" applyAlignment="1">
      <alignment horizontal="right"/>
    </xf>
    <xf numFmtId="1" fontId="0" fillId="36" borderId="20" xfId="0" applyNumberFormat="1" applyFill="1" applyBorder="1" applyAlignment="1">
      <alignment horizontal="right"/>
    </xf>
    <xf numFmtId="0" fontId="7" fillId="0" borderId="10" xfId="0" applyFont="1" applyFill="1" applyBorder="1" applyAlignment="1">
      <alignment vertical="center"/>
    </xf>
    <xf numFmtId="0" fontId="12" fillId="0" borderId="10" xfId="0" applyFont="1" applyFill="1" applyBorder="1" applyAlignment="1">
      <alignment vertical="center"/>
    </xf>
    <xf numFmtId="0" fontId="0" fillId="38" borderId="28" xfId="0" applyFill="1" applyBorder="1" applyAlignment="1">
      <alignment horizontal="center" vertical="center" wrapText="1"/>
    </xf>
    <xf numFmtId="0" fontId="0" fillId="38" borderId="13" xfId="0" applyFill="1" applyBorder="1" applyAlignment="1">
      <alignment horizontal="center" vertical="center" wrapText="1"/>
    </xf>
    <xf numFmtId="0" fontId="0" fillId="38" borderId="29" xfId="0" applyFill="1" applyBorder="1" applyAlignment="1">
      <alignment horizontal="center" vertical="center" wrapText="1"/>
    </xf>
    <xf numFmtId="0" fontId="0" fillId="38" borderId="30" xfId="0" applyFill="1" applyBorder="1" applyAlignment="1">
      <alignment horizontal="center" vertical="center" wrapText="1"/>
    </xf>
    <xf numFmtId="0" fontId="0" fillId="38" borderId="14" xfId="0" applyFill="1" applyBorder="1" applyAlignment="1">
      <alignment horizontal="center" vertical="center" wrapText="1"/>
    </xf>
    <xf numFmtId="0" fontId="0" fillId="38" borderId="31" xfId="0" applyFill="1" applyBorder="1" applyAlignment="1">
      <alignment horizontal="center" vertical="center" wrapText="1"/>
    </xf>
    <xf numFmtId="0" fontId="0" fillId="0" borderId="32" xfId="0" applyFill="1" applyBorder="1" applyAlignment="1">
      <alignment horizontal="center" vertical="top"/>
    </xf>
    <xf numFmtId="0" fontId="0" fillId="0" borderId="33" xfId="0" applyFill="1" applyBorder="1" applyAlignment="1">
      <alignment horizontal="center" vertical="top"/>
    </xf>
    <xf numFmtId="0" fontId="0" fillId="0" borderId="34" xfId="0" applyFill="1" applyBorder="1" applyAlignment="1">
      <alignment horizontal="center" vertical="top"/>
    </xf>
    <xf numFmtId="20" fontId="0" fillId="0" borderId="35" xfId="0" applyNumberFormat="1" applyFill="1" applyBorder="1" applyAlignment="1">
      <alignment horizontal="center" vertical="center"/>
    </xf>
    <xf numFmtId="20" fontId="0" fillId="0" borderId="36" xfId="0" applyNumberFormat="1" applyFill="1" applyBorder="1" applyAlignment="1">
      <alignment horizontal="center" vertical="center"/>
    </xf>
    <xf numFmtId="20" fontId="0" fillId="0" borderId="37" xfId="0" applyNumberFormat="1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37" borderId="38" xfId="0" applyFill="1" applyBorder="1" applyAlignment="1">
      <alignment horizontal="center" vertical="center" wrapText="1"/>
    </xf>
    <xf numFmtId="0" fontId="0" fillId="37" borderId="39" xfId="0" applyFill="1" applyBorder="1" applyAlignment="1">
      <alignment horizontal="center" vertical="center" wrapText="1"/>
    </xf>
    <xf numFmtId="0" fontId="0" fillId="33" borderId="40" xfId="0" applyFill="1" applyBorder="1" applyAlignment="1">
      <alignment horizontal="center"/>
    </xf>
    <xf numFmtId="0" fontId="0" fillId="33" borderId="41" xfId="0" applyFill="1" applyBorder="1" applyAlignment="1">
      <alignment horizontal="center"/>
    </xf>
    <xf numFmtId="0" fontId="0" fillId="33" borderId="42" xfId="0" applyFill="1" applyBorder="1" applyAlignment="1">
      <alignment horizontal="center"/>
    </xf>
    <xf numFmtId="0" fontId="0" fillId="36" borderId="32" xfId="0" applyFill="1" applyBorder="1" applyAlignment="1">
      <alignment horizontal="center" vertical="top"/>
    </xf>
    <xf numFmtId="0" fontId="0" fillId="36" borderId="33" xfId="0" applyFill="1" applyBorder="1" applyAlignment="1">
      <alignment horizontal="center" vertical="top"/>
    </xf>
    <xf numFmtId="0" fontId="0" fillId="36" borderId="34" xfId="0" applyFill="1" applyBorder="1" applyAlignment="1">
      <alignment horizontal="center" vertical="top"/>
    </xf>
    <xf numFmtId="20" fontId="0" fillId="36" borderId="35" xfId="0" applyNumberFormat="1" applyFill="1" applyBorder="1" applyAlignment="1">
      <alignment horizontal="center" vertical="center"/>
    </xf>
    <xf numFmtId="20" fontId="0" fillId="36" borderId="36" xfId="0" applyNumberFormat="1" applyFill="1" applyBorder="1" applyAlignment="1">
      <alignment horizontal="center" vertical="center"/>
    </xf>
    <xf numFmtId="20" fontId="0" fillId="36" borderId="37" xfId="0" applyNumberFormat="1" applyFill="1" applyBorder="1" applyAlignment="1">
      <alignment horizontal="center" vertical="center"/>
    </xf>
    <xf numFmtId="0" fontId="0" fillId="36" borderId="28" xfId="0" applyFill="1" applyBorder="1" applyAlignment="1">
      <alignment horizontal="center" vertical="center" wrapText="1"/>
    </xf>
    <xf numFmtId="0" fontId="0" fillId="36" borderId="13" xfId="0" applyFill="1" applyBorder="1" applyAlignment="1">
      <alignment horizontal="center" vertical="center" wrapText="1"/>
    </xf>
    <xf numFmtId="0" fontId="0" fillId="36" borderId="29" xfId="0" applyFill="1" applyBorder="1" applyAlignment="1">
      <alignment horizontal="center" vertical="center" wrapText="1"/>
    </xf>
    <xf numFmtId="0" fontId="0" fillId="36" borderId="30" xfId="0" applyFill="1" applyBorder="1" applyAlignment="1">
      <alignment horizontal="center" vertical="center" wrapText="1"/>
    </xf>
    <xf numFmtId="0" fontId="0" fillId="36" borderId="14" xfId="0" applyFill="1" applyBorder="1" applyAlignment="1">
      <alignment horizontal="center" vertical="center" wrapText="1"/>
    </xf>
    <xf numFmtId="0" fontId="0" fillId="36" borderId="31" xfId="0" applyFill="1" applyBorder="1" applyAlignment="1">
      <alignment horizontal="center" vertical="center" wrapText="1"/>
    </xf>
    <xf numFmtId="0" fontId="52" fillId="44" borderId="10" xfId="0" applyFont="1" applyFill="1" applyBorder="1" applyAlignment="1">
      <alignment horizontal="center" vertical="center"/>
    </xf>
    <xf numFmtId="0" fontId="11" fillId="0" borderId="43" xfId="0" applyFont="1" applyBorder="1" applyAlignment="1">
      <alignment horizontal="center" vertical="center" wrapText="1"/>
    </xf>
    <xf numFmtId="0" fontId="9" fillId="0" borderId="43" xfId="0" applyFont="1" applyBorder="1" applyAlignment="1">
      <alignment horizontal="center" wrapText="1"/>
    </xf>
    <xf numFmtId="0" fontId="52" fillId="44" borderId="44" xfId="0" applyFont="1" applyFill="1" applyBorder="1" applyAlignment="1">
      <alignment horizontal="center" vertical="center"/>
    </xf>
    <xf numFmtId="0" fontId="52" fillId="44" borderId="45" xfId="0" applyFont="1" applyFill="1" applyBorder="1" applyAlignment="1">
      <alignment horizontal="center" vertical="center"/>
    </xf>
    <xf numFmtId="0" fontId="52" fillId="44" borderId="12" xfId="0" applyFont="1" applyFill="1" applyBorder="1" applyAlignment="1">
      <alignment horizontal="center" vertical="center"/>
    </xf>
    <xf numFmtId="1" fontId="12" fillId="0" borderId="10" xfId="0" applyNumberFormat="1" applyFont="1" applyBorder="1" applyAlignment="1">
      <alignment vertical="center"/>
    </xf>
    <xf numFmtId="1" fontId="12" fillId="38" borderId="10" xfId="0" applyNumberFormat="1" applyFont="1" applyFill="1" applyBorder="1" applyAlignment="1">
      <alignment vertical="center"/>
    </xf>
    <xf numFmtId="0" fontId="12" fillId="0" borderId="10" xfId="0" applyFont="1" applyBorder="1" applyAlignment="1">
      <alignment vertical="center"/>
    </xf>
    <xf numFmtId="1" fontId="12" fillId="0" borderId="26" xfId="0" applyNumberFormat="1" applyFont="1" applyBorder="1" applyAlignment="1">
      <alignment/>
    </xf>
    <xf numFmtId="1" fontId="12" fillId="0" borderId="10" xfId="0" applyNumberFormat="1" applyFont="1" applyBorder="1" applyAlignment="1">
      <alignment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1143000</xdr:colOff>
      <xdr:row>0</xdr:row>
      <xdr:rowOff>76200</xdr:rowOff>
    </xdr:from>
    <xdr:to>
      <xdr:col>3</xdr:col>
      <xdr:colOff>933450</xdr:colOff>
      <xdr:row>1</xdr:row>
      <xdr:rowOff>1352550</xdr:rowOff>
    </xdr:to>
    <xdr:pic>
      <xdr:nvPicPr>
        <xdr:cNvPr id="1" name="Рисунок 1" descr="\\gc.rus\ggc_co\Profiles\Gorki_CO\Reception1\Desktop\ЛОГОТИП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8050" y="76200"/>
          <a:ext cx="1819275" cy="1609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9525</xdr:rowOff>
    </xdr:from>
    <xdr:to>
      <xdr:col>3</xdr:col>
      <xdr:colOff>504825</xdr:colOff>
      <xdr:row>0</xdr:row>
      <xdr:rowOff>1314450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9525"/>
          <a:ext cx="1485900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D134"/>
  <sheetViews>
    <sheetView zoomScale="85" zoomScaleNormal="85" zoomScalePageLayoutView="0" workbookViewId="0" topLeftCell="A1">
      <pane ySplit="6" topLeftCell="A54" activePane="bottomLeft" state="frozen"/>
      <selection pane="topLeft" activeCell="A1" sqref="A1"/>
      <selection pane="bottomLeft" activeCell="AD39" sqref="AD39"/>
    </sheetView>
  </sheetViews>
  <sheetFormatPr defaultColWidth="9.00390625" defaultRowHeight="12.75"/>
  <cols>
    <col min="2" max="2" width="8.875" style="57" customWidth="1"/>
    <col min="3" max="3" width="15.625" style="0" customWidth="1"/>
    <col min="4" max="4" width="24.375" style="0" customWidth="1"/>
    <col min="5" max="5" width="11.125" style="0" customWidth="1"/>
    <col min="6" max="6" width="18.50390625" style="0" customWidth="1"/>
    <col min="7" max="9" width="3.625" style="0" customWidth="1"/>
    <col min="10" max="10" width="3.50390625" style="0" customWidth="1"/>
    <col min="11" max="15" width="3.625" style="0" customWidth="1"/>
    <col min="16" max="16" width="5.625" style="0" customWidth="1"/>
    <col min="17" max="25" width="3.625" style="0" customWidth="1"/>
    <col min="26" max="26" width="5.625" style="0" customWidth="1"/>
    <col min="27" max="27" width="6.625" style="0" customWidth="1"/>
    <col min="28" max="28" width="15.00390625" style="0" customWidth="1"/>
  </cols>
  <sheetData>
    <row r="2" spans="1:27" ht="17.25">
      <c r="A2" s="100" t="s">
        <v>3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</row>
    <row r="3" spans="1:27" ht="12.75">
      <c r="A3" s="4"/>
      <c r="B3" s="55"/>
      <c r="C3" s="98"/>
      <c r="D3" s="99"/>
      <c r="E3" s="10"/>
      <c r="F3" s="5" t="s">
        <v>5</v>
      </c>
      <c r="G3" s="3">
        <v>1</v>
      </c>
      <c r="H3" s="3">
        <v>2</v>
      </c>
      <c r="I3" s="3">
        <v>3</v>
      </c>
      <c r="J3" s="3">
        <v>4</v>
      </c>
      <c r="K3" s="3">
        <v>5</v>
      </c>
      <c r="L3" s="3">
        <v>6</v>
      </c>
      <c r="M3" s="3">
        <v>7</v>
      </c>
      <c r="N3" s="3">
        <v>8</v>
      </c>
      <c r="O3" s="3">
        <v>9</v>
      </c>
      <c r="P3" s="3" t="s">
        <v>0</v>
      </c>
      <c r="Q3" s="3">
        <v>10</v>
      </c>
      <c r="R3" s="3">
        <v>11</v>
      </c>
      <c r="S3" s="3">
        <v>12</v>
      </c>
      <c r="T3" s="3">
        <v>13</v>
      </c>
      <c r="U3" s="3">
        <v>14</v>
      </c>
      <c r="V3" s="3">
        <v>15</v>
      </c>
      <c r="W3" s="3">
        <v>16</v>
      </c>
      <c r="X3" s="3">
        <v>17</v>
      </c>
      <c r="Y3" s="3">
        <v>18</v>
      </c>
      <c r="Z3" s="3" t="s">
        <v>1</v>
      </c>
      <c r="AA3" s="3" t="s">
        <v>2</v>
      </c>
    </row>
    <row r="4" spans="1:27" ht="12.75">
      <c r="A4" s="7"/>
      <c r="B4" s="56"/>
      <c r="C4" s="50"/>
      <c r="D4" s="51"/>
      <c r="E4" s="8"/>
      <c r="F4" s="5" t="s">
        <v>7</v>
      </c>
      <c r="G4" s="27">
        <v>7</v>
      </c>
      <c r="H4" s="27">
        <v>11</v>
      </c>
      <c r="I4" s="27">
        <v>15</v>
      </c>
      <c r="J4" s="27">
        <v>5</v>
      </c>
      <c r="K4" s="27">
        <v>13</v>
      </c>
      <c r="L4" s="27">
        <v>9</v>
      </c>
      <c r="M4" s="27">
        <v>1</v>
      </c>
      <c r="N4" s="27">
        <v>17</v>
      </c>
      <c r="O4" s="27">
        <v>3</v>
      </c>
      <c r="P4" s="3"/>
      <c r="Q4" s="27">
        <v>10</v>
      </c>
      <c r="R4" s="27">
        <v>16</v>
      </c>
      <c r="S4" s="27">
        <v>12</v>
      </c>
      <c r="T4" s="27">
        <v>18</v>
      </c>
      <c r="U4" s="27">
        <v>6</v>
      </c>
      <c r="V4" s="27">
        <v>14</v>
      </c>
      <c r="W4" s="27">
        <v>2</v>
      </c>
      <c r="X4" s="27">
        <v>8</v>
      </c>
      <c r="Y4" s="27">
        <v>4</v>
      </c>
      <c r="Z4" s="3"/>
      <c r="AA4" s="3"/>
    </row>
    <row r="5" spans="1:27" ht="13.5" thickBot="1">
      <c r="A5" s="7"/>
      <c r="B5" s="56"/>
      <c r="C5" s="6"/>
      <c r="D5" s="8"/>
      <c r="E5" s="8"/>
      <c r="F5" s="28" t="s">
        <v>6</v>
      </c>
      <c r="G5" s="27">
        <v>5</v>
      </c>
      <c r="H5" s="27">
        <v>4</v>
      </c>
      <c r="I5" s="27">
        <v>4</v>
      </c>
      <c r="J5" s="27">
        <v>4</v>
      </c>
      <c r="K5" s="27">
        <v>3</v>
      </c>
      <c r="L5" s="27">
        <v>4</v>
      </c>
      <c r="M5" s="27">
        <v>5</v>
      </c>
      <c r="N5" s="27">
        <v>3</v>
      </c>
      <c r="O5" s="27">
        <v>4</v>
      </c>
      <c r="P5" s="9">
        <f>SUM(G5:O5)</f>
        <v>36</v>
      </c>
      <c r="Q5" s="27">
        <v>5</v>
      </c>
      <c r="R5" s="27">
        <v>3</v>
      </c>
      <c r="S5" s="27">
        <v>4</v>
      </c>
      <c r="T5" s="27">
        <v>4</v>
      </c>
      <c r="U5" s="27">
        <v>5</v>
      </c>
      <c r="V5" s="27">
        <v>3</v>
      </c>
      <c r="W5" s="27">
        <v>4</v>
      </c>
      <c r="X5" s="27">
        <v>4</v>
      </c>
      <c r="Y5" s="27">
        <v>4</v>
      </c>
      <c r="Z5" s="9">
        <f>SUM(Q5:Y5)</f>
        <v>36</v>
      </c>
      <c r="AA5" s="20">
        <f>P5+Z5</f>
        <v>72</v>
      </c>
    </row>
    <row r="6" spans="1:30" ht="39.75" customHeight="1" thickBot="1">
      <c r="A6" s="29" t="s">
        <v>10</v>
      </c>
      <c r="B6" s="29" t="s">
        <v>4</v>
      </c>
      <c r="C6" s="101" t="s">
        <v>8</v>
      </c>
      <c r="D6" s="102"/>
      <c r="E6" s="29" t="s">
        <v>9</v>
      </c>
      <c r="F6" s="29" t="s">
        <v>14</v>
      </c>
      <c r="G6" s="103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5"/>
      <c r="AB6" s="31"/>
      <c r="AC6" s="11"/>
      <c r="AD6" s="11"/>
    </row>
    <row r="7" spans="1:30" ht="12.75">
      <c r="A7" s="86">
        <v>1</v>
      </c>
      <c r="B7" s="89" t="s">
        <v>51</v>
      </c>
      <c r="C7" s="92" t="s">
        <v>52</v>
      </c>
      <c r="D7" s="95" t="s">
        <v>29</v>
      </c>
      <c r="E7" s="25">
        <f>AA10</f>
        <v>18</v>
      </c>
      <c r="F7" s="24"/>
      <c r="G7" s="14">
        <f>IF(AND(F7&lt;=36,F7&gt;=0),IF(AND(F7&lt;=36,F7&gt;18),IF(index15&lt;=(F7-18),2,1),IF(index15&lt;=F7,1,0)),IF(index15&lt;=(F7-36),3,2))</f>
        <v>0</v>
      </c>
      <c r="H7" s="14">
        <f>IF(AND(F7&lt;=36,F7&gt;=0),IF(AND(F7&lt;=36,F7&gt;18),IF(index11&lt;=(F7-18),2,1),IF(index11&lt;=F7,1,0)),IF(index11&lt;=(F7-36),3,2))</f>
        <v>0</v>
      </c>
      <c r="I7" s="14">
        <f>IF(AND(F7&lt;=36,F7&gt;=0),IF(AND(F7&lt;=36,F7&gt;18),IF(index5&lt;=(F7-18),2,1),IF(index5&lt;=F7,1,0)),IF(index5&lt;=(F7-36),3,2))</f>
        <v>0</v>
      </c>
      <c r="J7" s="14">
        <f>IF(AND(F7&lt;=36,F7&gt;=0),IF(AND(F7&lt;=36,F7&gt;18),IF(index1&lt;=(F7-18),2,1),IF(index1&lt;=F7,1,0)),IF(index1&lt;=(F7-36),3,2))</f>
        <v>0</v>
      </c>
      <c r="K7" s="14">
        <f>IF(AND(F7&lt;=36,F7&gt;=0),IF(AND(F7&lt;=36,F7&gt;18),IF(index9&lt;=(F7-18),2,1),IF(index9&lt;=F7,1,0)),IF(index9&lt;=(F7-36),3,2))</f>
        <v>0</v>
      </c>
      <c r="L7" s="14">
        <f>IF(AND(F7&lt;=36,F7&gt;=0),IF(AND(F7&lt;=36,F7&gt;18),IF(index17&lt;=(F7-18),2,1),IF(index17&lt;=F7,1,0)),IF(index17&lt;=(F7-36),3,2))</f>
        <v>0</v>
      </c>
      <c r="M7" s="14">
        <f>IF(AND(F7&lt;=36,F7&gt;=0),IF(AND(F7&lt;=36,F7&gt;18),IF(index13&lt;=(F7-18),2,1),IF(index13&lt;=F7,1,0)),IF(index13&lt;=(F7-36),3,2))</f>
        <v>0</v>
      </c>
      <c r="N7" s="14">
        <f>IF(AND(F7&lt;=36,F7&gt;=0),IF(AND(F7&lt;=36,F7&gt;18),IF(index7&lt;=(F7-18),2,1),IF(index7&lt;=F7,1,0)),IF(index7&lt;=(F7-36),3,2))</f>
        <v>0</v>
      </c>
      <c r="O7" s="14">
        <f>IF(AND(F7&lt;=36,F7&gt;=0),IF(AND(F7&lt;=36,F7&gt;18),IF(index3&lt;=(F7-18),2,1),IF(index3&lt;=F7,1,0)),IF(index3&lt;=(F7-36),3,2))</f>
        <v>0</v>
      </c>
      <c r="P7" s="15">
        <f>SUM(G7:O7)</f>
        <v>0</v>
      </c>
      <c r="Q7" s="14">
        <f>IF(AND(F7&lt;=36,F7&gt;=0),IF(AND(F7&lt;=36,F7&gt;18),IF(index16&lt;=(F7-18),2,1),IF(index16&lt;=F7,1,0)),IF(index16&lt;=(F7-36),3,2))</f>
        <v>0</v>
      </c>
      <c r="R7" s="14">
        <f>IF(AND(F7&lt;=36,F7&gt;=0),IF(AND(F7&lt;=36,F7&gt;18),IF(index12&lt;=(F7-18),2,1),IF(index12&lt;=F7,1,0)),IF(index12&lt;=(F7-36),3,2))</f>
        <v>0</v>
      </c>
      <c r="S7" s="14">
        <f>IF(AND(F7&lt;=36,F7&gt;=0),IF(AND(F7&lt;=36,F7&gt;18),IF(index6&lt;=(F7-18),2,1),IF(index6&lt;=F7,1,0)),IF(index6&lt;=(F7-36),3,2))</f>
        <v>0</v>
      </c>
      <c r="T7" s="14">
        <f>IF(AND(F7&lt;=36,F7&gt;=0),IF(AND(F7&lt;=36,F7&gt;18),IF(index2&lt;=(F7-18),2,1),IF(index2&lt;=F7,1,0)),IF(index2&lt;=(F7-36),3,2))</f>
        <v>0</v>
      </c>
      <c r="U7" s="14">
        <f>IF(AND(F7&lt;=36,F7&gt;=0),IF(AND(F7&lt;=36,F7&gt;18),IF(index10&lt;=(F7-18),2,1),IF(index10&lt;=F7,1,0)),IF(index10&lt;=(F7-36),3,2))</f>
        <v>0</v>
      </c>
      <c r="V7" s="14">
        <f>IF(AND(F7&lt;=36,F7&gt;=0),IF(AND(F7&lt;=36,F7&gt;18),IF(index18&lt;=(F7-18),2,1),IF(index18&lt;=F7,1,0)),IF(index18&lt;=(F7-36),3,2))</f>
        <v>0</v>
      </c>
      <c r="W7" s="14">
        <f>IF(AND(F7&lt;=36,F7&gt;=0),IF(AND(F7&lt;=36,F7&gt;18),IF(index14&lt;=(F7-18),2,1),IF(index14&lt;=F7,1,0)),IF(index14&lt;=(F7-36),3,2))</f>
        <v>0</v>
      </c>
      <c r="X7" s="14">
        <f>IF(AND(F7&lt;=36,F7&gt;=0),IF(AND(F7&lt;=36,F7&gt;18),IF(index8&lt;=(F7-18),2,1),IF(index8&lt;=F7,1,0)),IF(index8&lt;=(F7-36),3,2))</f>
        <v>0</v>
      </c>
      <c r="Y7" s="14">
        <f>IF(AND(F7&lt;=36,F7&gt;=0),IF(AND(F7&lt;=36,F7&gt;18),IF(index4&lt;=(F7-18),2,1),IF(index4&lt;=F7,1,0)),IF(index4&lt;=(F7-36),3,2))</f>
        <v>0</v>
      </c>
      <c r="Z7" s="15">
        <f>SUM(Q7:Y7)</f>
        <v>0</v>
      </c>
      <c r="AA7" s="16">
        <f>P7+Z7</f>
        <v>0</v>
      </c>
      <c r="AC7" s="12"/>
      <c r="AD7" s="12"/>
    </row>
    <row r="8" spans="1:30" ht="12.75">
      <c r="A8" s="87"/>
      <c r="B8" s="90"/>
      <c r="C8" s="93"/>
      <c r="D8" s="96"/>
      <c r="E8" s="26">
        <f>AA9</f>
        <v>18</v>
      </c>
      <c r="F8" s="2" t="s">
        <v>13</v>
      </c>
      <c r="G8" s="13">
        <v>7</v>
      </c>
      <c r="H8" s="13">
        <v>5</v>
      </c>
      <c r="I8" s="13">
        <v>5</v>
      </c>
      <c r="J8" s="13">
        <v>5</v>
      </c>
      <c r="K8" s="13">
        <v>4</v>
      </c>
      <c r="L8" s="13">
        <v>4</v>
      </c>
      <c r="M8" s="13">
        <v>7</v>
      </c>
      <c r="N8" s="13">
        <v>3</v>
      </c>
      <c r="O8" s="13">
        <v>6</v>
      </c>
      <c r="P8" s="1">
        <f>SUM(G8:O8)</f>
        <v>46</v>
      </c>
      <c r="Q8" s="13">
        <v>6</v>
      </c>
      <c r="R8" s="13">
        <v>3</v>
      </c>
      <c r="S8" s="13">
        <v>6</v>
      </c>
      <c r="T8" s="13">
        <v>5</v>
      </c>
      <c r="U8" s="13">
        <v>5</v>
      </c>
      <c r="V8" s="13">
        <v>4</v>
      </c>
      <c r="W8" s="13">
        <v>5</v>
      </c>
      <c r="X8" s="13">
        <v>6</v>
      </c>
      <c r="Y8" s="13">
        <v>4</v>
      </c>
      <c r="Z8" s="1">
        <f>SUM(Q8:Y8)</f>
        <v>44</v>
      </c>
      <c r="AA8" s="17">
        <f>P8+Z8</f>
        <v>90</v>
      </c>
      <c r="AB8" s="30"/>
      <c r="AC8" s="12"/>
      <c r="AD8" s="12"/>
    </row>
    <row r="9" spans="1:30" ht="12.75">
      <c r="A9" s="87"/>
      <c r="B9" s="90"/>
      <c r="C9" s="93"/>
      <c r="D9" s="96"/>
      <c r="E9" s="21"/>
      <c r="F9" s="21" t="s">
        <v>12</v>
      </c>
      <c r="G9" s="1">
        <f>IF(AND(G8&gt;0,(_par1+1-G8)&gt;=0),_par1+2-G8,0)</f>
        <v>0</v>
      </c>
      <c r="H9" s="1">
        <f>IF(AND(H8&gt;0,(_par2+1-H8)&gt;=0),_par2+2-H8,0)</f>
        <v>1</v>
      </c>
      <c r="I9" s="1">
        <f>IF(AND(I8&gt;0,(_par3+1-I8)&gt;=0),_par3+2-I8,0)</f>
        <v>1</v>
      </c>
      <c r="J9" s="1">
        <f>IF(AND(J8&gt;0,(_par4+1-J8)&gt;=0),_par4+2-J8,0)</f>
        <v>1</v>
      </c>
      <c r="K9" s="1">
        <f>IF(AND(K8&gt;0,(_par5+1-K8)&gt;=0),_par5+2-K8,0)</f>
        <v>1</v>
      </c>
      <c r="L9" s="1">
        <f>IF(AND(L8&gt;0,(_par6+1-L8)&gt;=0),_par6+2-L8,0)</f>
        <v>2</v>
      </c>
      <c r="M9" s="1">
        <f>IF(AND(M8&gt;0,(_par7+1-M8)&gt;=0),_par7+2-M8,0)</f>
        <v>0</v>
      </c>
      <c r="N9" s="1">
        <f>IF(AND(N8&gt;0,(_par8+1-N8)&gt;=0),_par8+2-N8,0)</f>
        <v>2</v>
      </c>
      <c r="O9" s="1">
        <f>IF(AND(O8&gt;0,(_par9+1-O8)&gt;=0),_par9+2-O8,0)</f>
        <v>0</v>
      </c>
      <c r="P9" s="1">
        <f>SUM(G9:O9)</f>
        <v>8</v>
      </c>
      <c r="Q9" s="1">
        <f>IF(AND(Q8&gt;0,(_par10+1-Q8)&gt;=0),_par10+2-Q8,0)</f>
        <v>1</v>
      </c>
      <c r="R9" s="1">
        <f>IF(AND(R8&gt;0,(_par11+1-R8)&gt;=0),_par11+2-R8,0)</f>
        <v>2</v>
      </c>
      <c r="S9" s="1">
        <f>IF(AND(S8&gt;0,(_par12+1-S8)&gt;=0),_par12+2-S8,0)</f>
        <v>0</v>
      </c>
      <c r="T9" s="1">
        <f>IF(AND(T8&gt;0,(_par13+1-T8)&gt;=0),_par13+2-T8,0)</f>
        <v>1</v>
      </c>
      <c r="U9" s="1">
        <f>IF(AND(U8&gt;0,(_par14+1-U8)&gt;=0),_par14+2-U8,0)</f>
        <v>2</v>
      </c>
      <c r="V9" s="1">
        <f>IF(AND(V8&gt;0,(_par15+1-V8)&gt;=0),_par15+2-V8,0)</f>
        <v>1</v>
      </c>
      <c r="W9" s="1">
        <f>IF(AND(W8&gt;0,(_par16+1-W8)&gt;=0),_par16+2-W8,0)</f>
        <v>1</v>
      </c>
      <c r="X9" s="1">
        <f>IF(AND(X8&gt;0,(_par17+1-X8)&gt;=0),_par17+2-X8,0)</f>
        <v>0</v>
      </c>
      <c r="Y9" s="1">
        <f>IF(AND(Y8&gt;0,(_par18+1-Y8)&gt;=0),_par18+2-Y8,0)</f>
        <v>2</v>
      </c>
      <c r="Z9" s="1">
        <f>SUM(Q9:Y9)</f>
        <v>10</v>
      </c>
      <c r="AA9" s="23">
        <f>P9+Z9</f>
        <v>18</v>
      </c>
      <c r="AC9" s="12"/>
      <c r="AD9" s="12"/>
    </row>
    <row r="10" spans="1:30" ht="13.5" thickBot="1">
      <c r="A10" s="88"/>
      <c r="B10" s="91"/>
      <c r="C10" s="94"/>
      <c r="D10" s="97"/>
      <c r="E10" s="18"/>
      <c r="F10" s="18" t="s">
        <v>11</v>
      </c>
      <c r="G10" s="22">
        <f>IF(AND(G8&gt;0,(_par1+G7+1-G8)&gt;=0),_par1+G7+2-G8,0)</f>
        <v>0</v>
      </c>
      <c r="H10" s="22">
        <f>IF(AND(H8&gt;0,(_par2+H7+1-H8)&gt;=0),_par2+H7+2-H8,0)</f>
        <v>1</v>
      </c>
      <c r="I10" s="22">
        <f>IF(AND(I8&gt;0,(_par3+I7+1-I8)&gt;=0),_par3+I7+2-I8,0)</f>
        <v>1</v>
      </c>
      <c r="J10" s="22">
        <f>IF(AND(J8&gt;0,(_par4+J7+1-J8)&gt;=0),_par4+J7+2-J8,0)</f>
        <v>1</v>
      </c>
      <c r="K10" s="22">
        <f>IF(AND(K8&gt;0,(_par5+K7+1-K8)&gt;=0),_par5+K7+2-K8,0)</f>
        <v>1</v>
      </c>
      <c r="L10" s="22">
        <f>IF(AND(L8&gt;0,(_par6+L7+1-L8)&gt;=0),_par6+L7+2-L8,0)</f>
        <v>2</v>
      </c>
      <c r="M10" s="22">
        <f>IF(AND(M8&gt;0,(_par7+M7+1-M8)&gt;=0),_par7+M7+2-M8,0)</f>
        <v>0</v>
      </c>
      <c r="N10" s="22">
        <f>IF(AND(N8&gt;0,(_par8+N7+1-N8)&gt;=0),_par8+N7+2-N8,0)</f>
        <v>2</v>
      </c>
      <c r="O10" s="22">
        <f>IF(AND(O8&gt;0,(_par9+O7+1-O8)&gt;=0),_par9+O7+2-O8,0)</f>
        <v>0</v>
      </c>
      <c r="P10" s="22">
        <f>SUM(G10:O10)</f>
        <v>8</v>
      </c>
      <c r="Q10" s="22">
        <f>IF(AND(Q8&gt;0,(_par10+Q7+1-Q8)&gt;=0),_par10+Q7+2-Q8,0)</f>
        <v>1</v>
      </c>
      <c r="R10" s="22">
        <f>IF(AND(R8&gt;0,(_par11+R7+1-R8)&gt;=0),_par11+R7+2-R8,0)</f>
        <v>2</v>
      </c>
      <c r="S10" s="22">
        <f>IF(AND(S8&gt;0,(_par12+S7+1-S8)&gt;=0),_par12+S7+2-S8,0)</f>
        <v>0</v>
      </c>
      <c r="T10" s="22">
        <f>IF(AND(T8&gt;0,(_par13+T7+1-T8)&gt;=0),_par13+T7+2-T8,0)</f>
        <v>1</v>
      </c>
      <c r="U10" s="22">
        <f>IF(AND(U8&gt;0,(_par14+U7+1-U8)&gt;=0),_par14+U7+2-U8,0)</f>
        <v>2</v>
      </c>
      <c r="V10" s="22">
        <f>IF(AND(V8&gt;0,(_par15+V7+1-V8)&gt;=0),_par15+V7+2-V8,0)</f>
        <v>1</v>
      </c>
      <c r="W10" s="22">
        <f>IF(AND(W8&gt;0,(_par16+W7+1-W8)&gt;=0),_par16+W7+2-W8,0)</f>
        <v>1</v>
      </c>
      <c r="X10" s="22">
        <f>IF(AND(X8&gt;0,(_par17+X7+1-X8)&gt;=0),_par17+X7+2-X8,0)</f>
        <v>0</v>
      </c>
      <c r="Y10" s="22">
        <f>IF(AND(Y8&gt;0,(_par18+Y7+1-Y8)&gt;=0),_par18+Y7+2-Y8,0)</f>
        <v>2</v>
      </c>
      <c r="Z10" s="22">
        <f>SUM(Q10:Y10)</f>
        <v>10</v>
      </c>
      <c r="AA10" s="19">
        <f>P10+Z10</f>
        <v>18</v>
      </c>
      <c r="AC10" s="11"/>
      <c r="AD10" s="11"/>
    </row>
    <row r="11" spans="1:27" ht="12.75">
      <c r="A11" s="86">
        <v>2</v>
      </c>
      <c r="B11" s="89" t="s">
        <v>51</v>
      </c>
      <c r="C11" s="92" t="s">
        <v>53</v>
      </c>
      <c r="D11" s="95" t="s">
        <v>54</v>
      </c>
      <c r="E11" s="25">
        <f>AA14</f>
        <v>8</v>
      </c>
      <c r="F11" s="24"/>
      <c r="G11" s="14">
        <f>IF(AND(F11&lt;=36,F11&gt;=0),IF(AND(F11&lt;=36,F11&gt;18),IF(index15&lt;=(F11-18),2,1),IF(index15&lt;=F11,1,0)),IF(index15&lt;=(F11-36),3,2))</f>
        <v>0</v>
      </c>
      <c r="H11" s="14">
        <f>IF(AND(F11&lt;=36,F11&gt;=0),IF(AND(F11&lt;=36,F11&gt;18),IF(index11&lt;=(F11-18),2,1),IF(index11&lt;=F11,1,0)),IF(index11&lt;=(F11-36),3,2))</f>
        <v>0</v>
      </c>
      <c r="I11" s="14">
        <f>IF(AND(F11&lt;=36,F11&gt;=0),IF(AND(F11&lt;=36,F11&gt;18),IF(index5&lt;=(F11-18),2,1),IF(index5&lt;=F11,1,0)),IF(index5&lt;=(F11-36),3,2))</f>
        <v>0</v>
      </c>
      <c r="J11" s="14">
        <f>IF(AND(F11&lt;=36,F11&gt;=0),IF(AND(F11&lt;=36,F11&gt;18),IF(index1&lt;=(F11-18),2,1),IF(index1&lt;=F11,1,0)),IF(index1&lt;=(F11-36),3,2))</f>
        <v>0</v>
      </c>
      <c r="K11" s="14">
        <f>IF(AND(F11&lt;=36,F11&gt;=0),IF(AND(F11&lt;=36,F11&gt;18),IF(index9&lt;=(F11-18),2,1),IF(index9&lt;=F11,1,0)),IF(index9&lt;=(F11-36),3,2))</f>
        <v>0</v>
      </c>
      <c r="L11" s="14">
        <f>IF(AND(F11&lt;=36,F11&gt;=0),IF(AND(F11&lt;=36,F11&gt;18),IF(index17&lt;=(F11-18),2,1),IF(index17&lt;=F11,1,0)),IF(index17&lt;=(F11-36),3,2))</f>
        <v>0</v>
      </c>
      <c r="M11" s="14">
        <f>IF(AND(F11&lt;=36,F11&gt;=0),IF(AND(F11&lt;=36,F11&gt;18),IF(index13&lt;=(F11-18),2,1),IF(index13&lt;=F11,1,0)),IF(index13&lt;=(F11-36),3,2))</f>
        <v>0</v>
      </c>
      <c r="N11" s="14">
        <f>IF(AND(F11&lt;=36,F11&gt;=0),IF(AND(F11&lt;=36,F11&gt;18),IF(index7&lt;=(F11-18),2,1),IF(index7&lt;=F11,1,0)),IF(index7&lt;=(F11-36),3,2))</f>
        <v>0</v>
      </c>
      <c r="O11" s="14">
        <f>IF(AND(F11&lt;=36,F11&gt;=0),IF(AND(F11&lt;=36,F11&gt;18),IF(index3&lt;=(F11-18),2,1),IF(index3&lt;=F11,1,0)),IF(index3&lt;=(F11-36),3,2))</f>
        <v>0</v>
      </c>
      <c r="P11" s="15">
        <f aca="true" t="shared" si="0" ref="P11:P22">SUM(G11:O11)</f>
        <v>0</v>
      </c>
      <c r="Q11" s="14">
        <f>IF(AND(F11&lt;=36,F11&gt;=0),IF(AND(F11&lt;=36,F11&gt;18),IF(index16&lt;=(F11-18),2,1),IF(index16&lt;=F11,1,0)),IF(index16&lt;=(F11-36),3,2))</f>
        <v>0</v>
      </c>
      <c r="R11" s="14">
        <f>IF(AND(F11&lt;=36,F11&gt;=0),IF(AND(F11&lt;=36,F11&gt;18),IF(index12&lt;=(F11-18),2,1),IF(index12&lt;=F11,1,0)),IF(index12&lt;=(F11-36),3,2))</f>
        <v>0</v>
      </c>
      <c r="S11" s="14">
        <f>IF(AND(F11&lt;=36,F11&gt;=0),IF(AND(F11&lt;=36,F11&gt;18),IF(index6&lt;=(F11-18),2,1),IF(index6&lt;=F11,1,0)),IF(index6&lt;=(F11-36),3,2))</f>
        <v>0</v>
      </c>
      <c r="T11" s="14">
        <f>IF(AND(F11&lt;=36,F11&gt;=0),IF(AND(F11&lt;=36,F11&gt;18),IF(index2&lt;=(F11-18),2,1),IF(index2&lt;=F11,1,0)),IF(index2&lt;=(F11-36),3,2))</f>
        <v>0</v>
      </c>
      <c r="U11" s="14">
        <f>IF(AND(F11&lt;=36,F11&gt;=0),IF(AND(F11&lt;=36,F11&gt;18),IF(index10&lt;=(F11-18),2,1),IF(index10&lt;=F11,1,0)),IF(index10&lt;=(F11-36),3,2))</f>
        <v>0</v>
      </c>
      <c r="V11" s="14">
        <f>IF(AND(F11&lt;=36,F11&gt;=0),IF(AND(F11&lt;=36,F11&gt;18),IF(index18&lt;=(F11-18),2,1),IF(index18&lt;=F11,1,0)),IF(index18&lt;=(F11-36),3,2))</f>
        <v>0</v>
      </c>
      <c r="W11" s="14">
        <f>IF(AND(F11&lt;=36,F11&gt;=0),IF(AND(F11&lt;=36,F11&gt;18),IF(index14&lt;=(F11-18),2,1),IF(index14&lt;=F11,1,0)),IF(index14&lt;=(F11-36),3,2))</f>
        <v>0</v>
      </c>
      <c r="X11" s="14">
        <f>IF(AND(F11&lt;=36,F11&gt;=0),IF(AND(F11&lt;=36,F11&gt;18),IF(index8&lt;=(F11-18),2,1),IF(index8&lt;=F11,1,0)),IF(index8&lt;=(F11-36),3,2))</f>
        <v>0</v>
      </c>
      <c r="Y11" s="14">
        <f>IF(AND(F11&lt;=36,F11&gt;=0),IF(AND(F11&lt;=36,F11&gt;18),IF(index4&lt;=(F11-18),2,1),IF(index4&lt;=F11,1,0)),IF(index4&lt;=(F11-36),3,2))</f>
        <v>0</v>
      </c>
      <c r="Z11" s="15">
        <f aca="true" t="shared" si="1" ref="Z11:Z22">SUM(Q11:Y11)</f>
        <v>0</v>
      </c>
      <c r="AA11" s="16">
        <f aca="true" t="shared" si="2" ref="AA11:AA22">P11+Z11</f>
        <v>0</v>
      </c>
    </row>
    <row r="12" spans="1:28" ht="12.75">
      <c r="A12" s="87"/>
      <c r="B12" s="90"/>
      <c r="C12" s="93"/>
      <c r="D12" s="96"/>
      <c r="E12" s="26">
        <f>AA13</f>
        <v>8</v>
      </c>
      <c r="F12" s="2" t="s">
        <v>13</v>
      </c>
      <c r="G12" s="13">
        <v>6</v>
      </c>
      <c r="H12" s="13">
        <v>6</v>
      </c>
      <c r="I12" s="13">
        <v>5</v>
      </c>
      <c r="J12" s="13">
        <v>7</v>
      </c>
      <c r="K12" s="13">
        <v>4</v>
      </c>
      <c r="L12" s="13">
        <v>6</v>
      </c>
      <c r="M12" s="13">
        <v>7</v>
      </c>
      <c r="N12" s="13">
        <v>4</v>
      </c>
      <c r="O12" s="13">
        <v>5</v>
      </c>
      <c r="P12" s="1">
        <f t="shared" si="0"/>
        <v>50</v>
      </c>
      <c r="Q12" s="13">
        <v>6</v>
      </c>
      <c r="R12" s="13">
        <v>4</v>
      </c>
      <c r="S12" s="13">
        <v>8</v>
      </c>
      <c r="T12" s="13">
        <v>5</v>
      </c>
      <c r="U12" s="13">
        <v>11</v>
      </c>
      <c r="V12" s="13">
        <v>5</v>
      </c>
      <c r="W12" s="13">
        <v>8</v>
      </c>
      <c r="X12" s="13">
        <v>6</v>
      </c>
      <c r="Y12" s="13">
        <v>6</v>
      </c>
      <c r="Z12" s="1">
        <f t="shared" si="1"/>
        <v>59</v>
      </c>
      <c r="AA12" s="17">
        <f t="shared" si="2"/>
        <v>109</v>
      </c>
      <c r="AB12" s="30"/>
    </row>
    <row r="13" spans="1:27" ht="12.75">
      <c r="A13" s="87"/>
      <c r="B13" s="90"/>
      <c r="C13" s="93"/>
      <c r="D13" s="96"/>
      <c r="E13" s="21"/>
      <c r="F13" s="21" t="s">
        <v>12</v>
      </c>
      <c r="G13" s="1">
        <f>IF(AND(G12&gt;0,(_par1+1-G12)&gt;=0),_par1+2-G12,0)</f>
        <v>1</v>
      </c>
      <c r="H13" s="1">
        <f>IF(AND(H12&gt;0,(_par2+1-H12)&gt;=0),_par2+2-H12,0)</f>
        <v>0</v>
      </c>
      <c r="I13" s="1">
        <f>IF(AND(I12&gt;0,(_par3+1-I12)&gt;=0),_par3+2-I12,0)</f>
        <v>1</v>
      </c>
      <c r="J13" s="1">
        <f>IF(AND(J12&gt;0,(_par4+1-J12)&gt;=0),_par4+2-J12,0)</f>
        <v>0</v>
      </c>
      <c r="K13" s="1">
        <f>IF(AND(K12&gt;0,(_par5+1-K12)&gt;=0),_par5+2-K12,0)</f>
        <v>1</v>
      </c>
      <c r="L13" s="1">
        <f>IF(AND(L12&gt;0,(_par6+1-L12)&gt;=0),_par6+2-L12,0)</f>
        <v>0</v>
      </c>
      <c r="M13" s="1">
        <f>IF(AND(M12&gt;0,(_par7+1-M12)&gt;=0),_par7+2-M12,0)</f>
        <v>0</v>
      </c>
      <c r="N13" s="1">
        <f>IF(AND(N12&gt;0,(_par8+1-N12)&gt;=0),_par8+2-N12,0)</f>
        <v>1</v>
      </c>
      <c r="O13" s="1">
        <f>IF(AND(O12&gt;0,(_par9+1-O12)&gt;=0),_par9+2-O12,0)</f>
        <v>1</v>
      </c>
      <c r="P13" s="1">
        <f t="shared" si="0"/>
        <v>5</v>
      </c>
      <c r="Q13" s="1">
        <f>IF(AND(Q12&gt;0,(_par10+1-Q12)&gt;=0),_par10+2-Q12,0)</f>
        <v>1</v>
      </c>
      <c r="R13" s="1">
        <f>IF(AND(R12&gt;0,(_par11+1-R12)&gt;=0),_par11+2-R12,0)</f>
        <v>1</v>
      </c>
      <c r="S13" s="1">
        <f>IF(AND(S12&gt;0,(_par12+1-S12)&gt;=0),_par12+2-S12,0)</f>
        <v>0</v>
      </c>
      <c r="T13" s="1">
        <f>IF(AND(T12&gt;0,(_par13+1-T12)&gt;=0),_par13+2-T12,0)</f>
        <v>1</v>
      </c>
      <c r="U13" s="1">
        <f>IF(AND(U12&gt;0,(_par14+1-U12)&gt;=0),_par14+2-U12,0)</f>
        <v>0</v>
      </c>
      <c r="V13" s="1">
        <f>IF(AND(V12&gt;0,(_par15+1-V12)&gt;=0),_par15+2-V12,0)</f>
        <v>0</v>
      </c>
      <c r="W13" s="1">
        <f>IF(AND(W12&gt;0,(_par16+1-W12)&gt;=0),_par16+2-W12,0)</f>
        <v>0</v>
      </c>
      <c r="X13" s="1">
        <f>IF(AND(X12&gt;0,(_par17+1-X12)&gt;=0),_par17+2-X12,0)</f>
        <v>0</v>
      </c>
      <c r="Y13" s="1">
        <f>IF(AND(Y12&gt;0,(_par18+1-Y12)&gt;=0),_par18+2-Y12,0)</f>
        <v>0</v>
      </c>
      <c r="Z13" s="1">
        <f t="shared" si="1"/>
        <v>3</v>
      </c>
      <c r="AA13" s="23">
        <f t="shared" si="2"/>
        <v>8</v>
      </c>
    </row>
    <row r="14" spans="1:27" ht="13.5" thickBot="1">
      <c r="A14" s="88"/>
      <c r="B14" s="91"/>
      <c r="C14" s="94"/>
      <c r="D14" s="97"/>
      <c r="E14" s="18"/>
      <c r="F14" s="18" t="s">
        <v>11</v>
      </c>
      <c r="G14" s="22">
        <f>IF(AND(G12&gt;0,(_par1+G11+1-G12)&gt;=0),_par1+G11+2-G12,0)</f>
        <v>1</v>
      </c>
      <c r="H14" s="22">
        <f>IF(AND(H12&gt;0,(_par2+H11+1-H12)&gt;=0),_par2+H11+2-H12,0)</f>
        <v>0</v>
      </c>
      <c r="I14" s="22">
        <f>IF(AND(I12&gt;0,(_par3+I11+1-I12)&gt;=0),_par3+I11+2-I12,0)</f>
        <v>1</v>
      </c>
      <c r="J14" s="22">
        <f>IF(AND(J12&gt;0,(_par4+J11+1-J12)&gt;=0),_par4+J11+2-J12,0)</f>
        <v>0</v>
      </c>
      <c r="K14" s="22">
        <f>IF(AND(K12&gt;0,(_par5+K11+1-K12)&gt;=0),_par5+K11+2-K12,0)</f>
        <v>1</v>
      </c>
      <c r="L14" s="22">
        <f>IF(AND(L12&gt;0,(_par6+L11+1-L12)&gt;=0),_par6+L11+2-L12,0)</f>
        <v>0</v>
      </c>
      <c r="M14" s="22">
        <f>IF(AND(M12&gt;0,(_par7+M11+1-M12)&gt;=0),_par7+M11+2-M12,0)</f>
        <v>0</v>
      </c>
      <c r="N14" s="22">
        <f>IF(AND(N12&gt;0,(_par8+N11+1-N12)&gt;=0),_par8+N11+2-N12,0)</f>
        <v>1</v>
      </c>
      <c r="O14" s="22">
        <f>IF(AND(O12&gt;0,(_par9+O11+1-O12)&gt;=0),_par9+O11+2-O12,0)</f>
        <v>1</v>
      </c>
      <c r="P14" s="22">
        <f t="shared" si="0"/>
        <v>5</v>
      </c>
      <c r="Q14" s="22">
        <f>IF(AND(Q12&gt;0,(_par10+Q11+1-Q12)&gt;=0),_par10+Q11+2-Q12,0)</f>
        <v>1</v>
      </c>
      <c r="R14" s="22">
        <f>IF(AND(R12&gt;0,(_par11+R11+1-R12)&gt;=0),_par11+R11+2-R12,0)</f>
        <v>1</v>
      </c>
      <c r="S14" s="22">
        <f>IF(AND(S12&gt;0,(_par12+S11+1-S12)&gt;=0),_par12+S11+2-S12,0)</f>
        <v>0</v>
      </c>
      <c r="T14" s="22">
        <f>IF(AND(T12&gt;0,(_par13+T11+1-T12)&gt;=0),_par13+T11+2-T12,0)</f>
        <v>1</v>
      </c>
      <c r="U14" s="22">
        <f>IF(AND(U12&gt;0,(_par14+U11+1-U12)&gt;=0),_par14+U11+2-U12,0)</f>
        <v>0</v>
      </c>
      <c r="V14" s="22">
        <f>IF(AND(V12&gt;0,(_par15+V11+1-V12)&gt;=0),_par15+V11+2-V12,0)</f>
        <v>0</v>
      </c>
      <c r="W14" s="22">
        <f>IF(AND(W12&gt;0,(_par16+W11+1-W12)&gt;=0),_par16+W11+2-W12,0)</f>
        <v>0</v>
      </c>
      <c r="X14" s="22">
        <f>IF(AND(X12&gt;0,(_par17+X11+1-X12)&gt;=0),_par17+X11+2-X12,0)</f>
        <v>0</v>
      </c>
      <c r="Y14" s="22">
        <f>IF(AND(Y12&gt;0,(_par18+Y11+1-Y12)&gt;=0),_par18+Y11+2-Y12,0)</f>
        <v>0</v>
      </c>
      <c r="Z14" s="22">
        <f t="shared" si="1"/>
        <v>3</v>
      </c>
      <c r="AA14" s="19">
        <f t="shared" si="2"/>
        <v>8</v>
      </c>
    </row>
    <row r="15" spans="1:27" ht="12.75">
      <c r="A15" s="86">
        <v>3</v>
      </c>
      <c r="B15" s="89" t="s">
        <v>51</v>
      </c>
      <c r="C15" s="92" t="s">
        <v>55</v>
      </c>
      <c r="D15" s="95" t="s">
        <v>56</v>
      </c>
      <c r="E15" s="25">
        <f>AA18</f>
        <v>8</v>
      </c>
      <c r="F15" s="24"/>
      <c r="G15" s="14">
        <f>IF(AND(F15&lt;=36,F15&gt;=0),IF(AND(F15&lt;=36,F15&gt;18),IF(index15&lt;=(F15-18),2,1),IF(index15&lt;=F15,1,0)),IF(index15&lt;=(F15-36),3,2))</f>
        <v>0</v>
      </c>
      <c r="H15" s="14">
        <f>IF(AND(F15&lt;=36,F15&gt;=0),IF(AND(F15&lt;=36,F15&gt;18),IF(index11&lt;=(F15-18),2,1),IF(index11&lt;=F15,1,0)),IF(index11&lt;=(F15-36),3,2))</f>
        <v>0</v>
      </c>
      <c r="I15" s="14">
        <f>IF(AND(F15&lt;=36,F15&gt;=0),IF(AND(F15&lt;=36,F15&gt;18),IF(index5&lt;=(F15-18),2,1),IF(index5&lt;=F15,1,0)),IF(index5&lt;=(F15-36),3,2))</f>
        <v>0</v>
      </c>
      <c r="J15" s="14">
        <f>IF(AND(F15&lt;=36,F15&gt;=0),IF(AND(F15&lt;=36,F15&gt;18),IF(index1&lt;=(F15-18),2,1),IF(index1&lt;=F15,1,0)),IF(index1&lt;=(F15-36),3,2))</f>
        <v>0</v>
      </c>
      <c r="K15" s="14">
        <f>IF(AND(F15&lt;=36,F15&gt;=0),IF(AND(F15&lt;=36,F15&gt;18),IF(index9&lt;=(F15-18),2,1),IF(index9&lt;=F15,1,0)),IF(index9&lt;=(F15-36),3,2))</f>
        <v>0</v>
      </c>
      <c r="L15" s="14">
        <f>IF(AND(F15&lt;=36,F15&gt;=0),IF(AND(F15&lt;=36,F15&gt;18),IF(index17&lt;=(F15-18),2,1),IF(index17&lt;=F15,1,0)),IF(index17&lt;=(F15-36),3,2))</f>
        <v>0</v>
      </c>
      <c r="M15" s="14">
        <f>IF(AND(F15&lt;=36,F15&gt;=0),IF(AND(F15&lt;=36,F15&gt;18),IF(index13&lt;=(F15-18),2,1),IF(index13&lt;=F15,1,0)),IF(index13&lt;=(F15-36),3,2))</f>
        <v>0</v>
      </c>
      <c r="N15" s="14">
        <f>IF(AND(F15&lt;=36,F15&gt;=0),IF(AND(F15&lt;=36,F15&gt;18),IF(index7&lt;=(F15-18),2,1),IF(index7&lt;=F15,1,0)),IF(index7&lt;=(F15-36),3,2))</f>
        <v>0</v>
      </c>
      <c r="O15" s="14">
        <f>IF(AND(F15&lt;=36,F15&gt;=0),IF(AND(F15&lt;=36,F15&gt;18),IF(index3&lt;=(F15-18),2,1),IF(index3&lt;=F15,1,0)),IF(index3&lt;=(F15-36),3,2))</f>
        <v>0</v>
      </c>
      <c r="P15" s="15">
        <f t="shared" si="0"/>
        <v>0</v>
      </c>
      <c r="Q15" s="14">
        <f>IF(AND(F15&lt;=36,F15&gt;=0),IF(AND(F15&lt;=36,F15&gt;18),IF(index16&lt;=(F15-18),2,1),IF(index16&lt;=F15,1,0)),IF(index16&lt;=(F15-36),3,2))</f>
        <v>0</v>
      </c>
      <c r="R15" s="14">
        <f>IF(AND(F15&lt;=36,F15&gt;=0),IF(AND(F15&lt;=36,F15&gt;18),IF(index12&lt;=(F15-18),2,1),IF(index12&lt;=F15,1,0)),IF(index12&lt;=(F15-36),3,2))</f>
        <v>0</v>
      </c>
      <c r="S15" s="14">
        <f>IF(AND(F15&lt;=36,F15&gt;=0),IF(AND(F15&lt;=36,F15&gt;18),IF(index6&lt;=(F15-18),2,1),IF(index6&lt;=F15,1,0)),IF(index6&lt;=(F15-36),3,2))</f>
        <v>0</v>
      </c>
      <c r="T15" s="14">
        <f>IF(AND(F15&lt;=36,F15&gt;=0),IF(AND(F15&lt;=36,F15&gt;18),IF(index2&lt;=(F15-18),2,1),IF(index2&lt;=F15,1,0)),IF(index2&lt;=(F15-36),3,2))</f>
        <v>0</v>
      </c>
      <c r="U15" s="14">
        <f>IF(AND(F15&lt;=36,F15&gt;=0),IF(AND(F15&lt;=36,F15&gt;18),IF(index10&lt;=(F15-18),2,1),IF(index10&lt;=F15,1,0)),IF(index10&lt;=(F15-36),3,2))</f>
        <v>0</v>
      </c>
      <c r="V15" s="14">
        <f>IF(AND(F15&lt;=36,F15&gt;=0),IF(AND(F15&lt;=36,F15&gt;18),IF(index18&lt;=(F15-18),2,1),IF(index18&lt;=F15,1,0)),IF(index18&lt;=(F15-36),3,2))</f>
        <v>0</v>
      </c>
      <c r="W15" s="14">
        <f>IF(AND(F15&lt;=36,F15&gt;=0),IF(AND(F15&lt;=36,F15&gt;18),IF(index14&lt;=(F15-18),2,1),IF(index14&lt;=F15,1,0)),IF(index14&lt;=(F15-36),3,2))</f>
        <v>0</v>
      </c>
      <c r="X15" s="14">
        <f>IF(AND(F15&lt;=36,F15&gt;=0),IF(AND(F15&lt;=36,F15&gt;18),IF(index8&lt;=(F15-18),2,1),IF(index8&lt;=F15,1,0)),IF(index8&lt;=(F15-36),3,2))</f>
        <v>0</v>
      </c>
      <c r="Y15" s="14">
        <f>IF(AND(F15&lt;=36,F15&gt;=0),IF(AND(F15&lt;=36,F15&gt;18),IF(index4&lt;=(F15-18),2,1),IF(index4&lt;=F15,1,0)),IF(index4&lt;=(F15-36),3,2))</f>
        <v>0</v>
      </c>
      <c r="Z15" s="15">
        <f>SUM(Q15:Y15)</f>
        <v>0</v>
      </c>
      <c r="AA15" s="16">
        <f>P15+Z15</f>
        <v>0</v>
      </c>
    </row>
    <row r="16" spans="1:28" ht="12.75">
      <c r="A16" s="87"/>
      <c r="B16" s="90"/>
      <c r="C16" s="93"/>
      <c r="D16" s="96"/>
      <c r="E16" s="26">
        <f>AA17</f>
        <v>8</v>
      </c>
      <c r="F16" s="2" t="s">
        <v>13</v>
      </c>
      <c r="G16" s="13">
        <v>5</v>
      </c>
      <c r="H16" s="13">
        <v>5</v>
      </c>
      <c r="I16" s="13">
        <v>7</v>
      </c>
      <c r="J16" s="13">
        <v>6</v>
      </c>
      <c r="K16" s="13">
        <v>5</v>
      </c>
      <c r="L16" s="13">
        <v>6</v>
      </c>
      <c r="M16" s="13">
        <v>7</v>
      </c>
      <c r="N16" s="13">
        <v>4</v>
      </c>
      <c r="O16" s="13">
        <v>6</v>
      </c>
      <c r="P16" s="1">
        <f t="shared" si="0"/>
        <v>51</v>
      </c>
      <c r="Q16" s="13">
        <v>11</v>
      </c>
      <c r="R16" s="13">
        <v>5</v>
      </c>
      <c r="S16" s="13">
        <v>6</v>
      </c>
      <c r="T16" s="13">
        <v>6</v>
      </c>
      <c r="U16" s="13">
        <v>6</v>
      </c>
      <c r="V16" s="13">
        <v>4</v>
      </c>
      <c r="W16" s="13">
        <v>5</v>
      </c>
      <c r="X16" s="13">
        <v>5</v>
      </c>
      <c r="Y16" s="13">
        <v>7</v>
      </c>
      <c r="Z16" s="1">
        <f>SUM(Q16:Y16)</f>
        <v>55</v>
      </c>
      <c r="AA16" s="17">
        <f>P16+Z16</f>
        <v>106</v>
      </c>
      <c r="AB16" s="30"/>
    </row>
    <row r="17" spans="1:27" ht="12.75">
      <c r="A17" s="87"/>
      <c r="B17" s="90"/>
      <c r="C17" s="93"/>
      <c r="D17" s="96"/>
      <c r="E17" s="21"/>
      <c r="F17" s="21" t="s">
        <v>12</v>
      </c>
      <c r="G17" s="1">
        <f>IF(AND(G16&gt;0,(_par1+1-G16)&gt;=0),_par1+2-G16,0)</f>
        <v>2</v>
      </c>
      <c r="H17" s="1">
        <f>IF(AND(H16&gt;0,(_par2+1-H16)&gt;=0),_par2+2-H16,0)</f>
        <v>1</v>
      </c>
      <c r="I17" s="1">
        <f>IF(AND(I16&gt;0,(_par3+1-I16)&gt;=0),_par3+2-I16,0)</f>
        <v>0</v>
      </c>
      <c r="J17" s="1">
        <f>IF(AND(J16&gt;0,(_par4+1-J16)&gt;=0),_par4+2-J16,0)</f>
        <v>0</v>
      </c>
      <c r="K17" s="1">
        <f>IF(AND(K16&gt;0,(_par5+1-K16)&gt;=0),_par5+2-K16,0)</f>
        <v>0</v>
      </c>
      <c r="L17" s="1">
        <f>IF(AND(L16&gt;0,(_par6+1-L16)&gt;=0),_par6+2-L16,0)</f>
        <v>0</v>
      </c>
      <c r="M17" s="1">
        <f>IF(AND(M16&gt;0,(_par7+1-M16)&gt;=0),_par7+2-M16,0)</f>
        <v>0</v>
      </c>
      <c r="N17" s="1">
        <f>IF(AND(N16&gt;0,(_par8+1-N16)&gt;=0),_par8+2-N16,0)</f>
        <v>1</v>
      </c>
      <c r="O17" s="1">
        <f>IF(AND(O16&gt;0,(_par9+1-O16)&gt;=0),_par9+2-O16,0)</f>
        <v>0</v>
      </c>
      <c r="P17" s="1">
        <f t="shared" si="0"/>
        <v>4</v>
      </c>
      <c r="Q17" s="1">
        <f>IF(AND(Q16&gt;0,(_par10+1-Q16)&gt;=0),_par10+2-Q16,0)</f>
        <v>0</v>
      </c>
      <c r="R17" s="1">
        <f>IF(AND(R16&gt;0,(_par11+1-R16)&gt;=0),_par11+2-R16,0)</f>
        <v>0</v>
      </c>
      <c r="S17" s="1">
        <f>IF(AND(S16&gt;0,(_par12+1-S16)&gt;=0),_par12+2-S16,0)</f>
        <v>0</v>
      </c>
      <c r="T17" s="1">
        <f>IF(AND(T16&gt;0,(_par13+1-T16)&gt;=0),_par13+2-T16,0)</f>
        <v>0</v>
      </c>
      <c r="U17" s="1">
        <f>IF(AND(U16&gt;0,(_par14+1-U16)&gt;=0),_par14+2-U16,0)</f>
        <v>1</v>
      </c>
      <c r="V17" s="1">
        <f>IF(AND(V16&gt;0,(_par15+1-V16)&gt;=0),_par15+2-V16,0)</f>
        <v>1</v>
      </c>
      <c r="W17" s="1">
        <f>IF(AND(W16&gt;0,(_par16+1-W16)&gt;=0),_par16+2-W16,0)</f>
        <v>1</v>
      </c>
      <c r="X17" s="1">
        <f>IF(AND(X16&gt;0,(_par17+1-X16)&gt;=0),_par17+2-X16,0)</f>
        <v>1</v>
      </c>
      <c r="Y17" s="1">
        <f>IF(AND(Y16&gt;0,(_par18+1-Y16)&gt;=0),_par18+2-Y16,0)</f>
        <v>0</v>
      </c>
      <c r="Z17" s="1">
        <f>SUM(Q17:Y17)</f>
        <v>4</v>
      </c>
      <c r="AA17" s="23">
        <f>P17+Z17</f>
        <v>8</v>
      </c>
    </row>
    <row r="18" spans="1:27" ht="13.5" thickBot="1">
      <c r="A18" s="88"/>
      <c r="B18" s="91"/>
      <c r="C18" s="94"/>
      <c r="D18" s="97"/>
      <c r="E18" s="18"/>
      <c r="F18" s="18" t="s">
        <v>11</v>
      </c>
      <c r="G18" s="22">
        <f>IF(AND(G16&gt;0,(_par1+G15+1-G16)&gt;=0),_par1+G15+2-G16,0)</f>
        <v>2</v>
      </c>
      <c r="H18" s="22">
        <f>IF(AND(H16&gt;0,(_par2+H15+1-H16)&gt;=0),_par2+H15+2-H16,0)</f>
        <v>1</v>
      </c>
      <c r="I18" s="22">
        <f>IF(AND(I16&gt;0,(_par3+I15+1-I16)&gt;=0),_par3+I15+2-I16,0)</f>
        <v>0</v>
      </c>
      <c r="J18" s="22">
        <f>IF(AND(J16&gt;0,(_par4+J15+1-J16)&gt;=0),_par4+J15+2-J16,0)</f>
        <v>0</v>
      </c>
      <c r="K18" s="22">
        <f>IF(AND(K16&gt;0,(_par5+K15+1-K16)&gt;=0),_par5+K15+2-K16,0)</f>
        <v>0</v>
      </c>
      <c r="L18" s="22">
        <f>IF(AND(L16&gt;0,(_par6+L15+1-L16)&gt;=0),_par6+L15+2-L16,0)</f>
        <v>0</v>
      </c>
      <c r="M18" s="22">
        <f>IF(AND(M16&gt;0,(_par7+M15+1-M16)&gt;=0),_par7+M15+2-M16,0)</f>
        <v>0</v>
      </c>
      <c r="N18" s="22">
        <f>IF(AND(N16&gt;0,(_par8+N15+1-N16)&gt;=0),_par8+N15+2-N16,0)</f>
        <v>1</v>
      </c>
      <c r="O18" s="22">
        <f>IF(AND(O16&gt;0,(_par9+O15+1-O16)&gt;=0),_par9+O15+2-O16,0)</f>
        <v>0</v>
      </c>
      <c r="P18" s="22">
        <f t="shared" si="0"/>
        <v>4</v>
      </c>
      <c r="Q18" s="22">
        <f>IF(AND(Q16&gt;0,(_par10+Q15+1-Q16)&gt;=0),_par10+Q15+2-Q16,0)</f>
        <v>0</v>
      </c>
      <c r="R18" s="22">
        <f>IF(AND(R16&gt;0,(_par11+R15+1-R16)&gt;=0),_par11+R15+2-R16,0)</f>
        <v>0</v>
      </c>
      <c r="S18" s="22">
        <f>IF(AND(S16&gt;0,(_par12+S15+1-S16)&gt;=0),_par12+S15+2-S16,0)</f>
        <v>0</v>
      </c>
      <c r="T18" s="22">
        <f>IF(AND(T16&gt;0,(_par13+T15+1-T16)&gt;=0),_par13+T15+2-T16,0)</f>
        <v>0</v>
      </c>
      <c r="U18" s="22">
        <f>IF(AND(U16&gt;0,(_par14+U15+1-U16)&gt;=0),_par14+U15+2-U16,0)</f>
        <v>1</v>
      </c>
      <c r="V18" s="22">
        <f>IF(AND(V16&gt;0,(_par15+V15+1-V16)&gt;=0),_par15+V15+2-V16,0)</f>
        <v>1</v>
      </c>
      <c r="W18" s="22">
        <f>IF(AND(W16&gt;0,(_par16+W15+1-W16)&gt;=0),_par16+W15+2-W16,0)</f>
        <v>1</v>
      </c>
      <c r="X18" s="22">
        <f>IF(AND(X16&gt;0,(_par17+X15+1-X16)&gt;=0),_par17+X15+2-X16,0)</f>
        <v>1</v>
      </c>
      <c r="Y18" s="22">
        <f>IF(AND(Y16&gt;0,(_par18+Y15+1-Y16)&gt;=0),_par18+Y15+2-Y16,0)</f>
        <v>0</v>
      </c>
      <c r="Z18" s="22">
        <f>SUM(Q18:Y18)</f>
        <v>4</v>
      </c>
      <c r="AA18" s="19">
        <f>P18+Z18</f>
        <v>8</v>
      </c>
    </row>
    <row r="19" spans="1:27" ht="12.75">
      <c r="A19" s="86">
        <v>4</v>
      </c>
      <c r="B19" s="89" t="s">
        <v>51</v>
      </c>
      <c r="C19" s="92" t="s">
        <v>53</v>
      </c>
      <c r="D19" s="95" t="s">
        <v>49</v>
      </c>
      <c r="E19" s="25">
        <f>AA22</f>
        <v>4</v>
      </c>
      <c r="F19" s="24"/>
      <c r="G19" s="14">
        <f>IF(AND(F19&lt;=36,F19&gt;=0),IF(AND(F19&lt;=36,F19&gt;18),IF(index15&lt;=(F19-18),2,1),IF(index15&lt;=F19,1,0)),IF(index15&lt;=(F19-36),3,2))</f>
        <v>0</v>
      </c>
      <c r="H19" s="14">
        <f>IF(AND(F19&lt;=36,F19&gt;=0),IF(AND(F19&lt;=36,F19&gt;18),IF(index11&lt;=(F19-18),2,1),IF(index11&lt;=F19,1,0)),IF(index11&lt;=(F19-36),3,2))</f>
        <v>0</v>
      </c>
      <c r="I19" s="14">
        <f>IF(AND(F19&lt;=36,F19&gt;=0),IF(AND(F19&lt;=36,F19&gt;18),IF(index5&lt;=(F19-18),2,1),IF(index5&lt;=F19,1,0)),IF(index5&lt;=(F19-36),3,2))</f>
        <v>0</v>
      </c>
      <c r="J19" s="14">
        <f>IF(AND(F19&lt;=36,F19&gt;=0),IF(AND(F19&lt;=36,F19&gt;18),IF(index1&lt;=(F19-18),2,1),IF(index1&lt;=F19,1,0)),IF(index1&lt;=(F19-36),3,2))</f>
        <v>0</v>
      </c>
      <c r="K19" s="14">
        <f>IF(AND(F19&lt;=36,F19&gt;=0),IF(AND(F19&lt;=36,F19&gt;18),IF(index9&lt;=(F19-18),2,1),IF(index9&lt;=F19,1,0)),IF(index9&lt;=(F19-36),3,2))</f>
        <v>0</v>
      </c>
      <c r="L19" s="14">
        <f>IF(AND(F19&lt;=36,F19&gt;=0),IF(AND(F19&lt;=36,F19&gt;18),IF(index17&lt;=(F19-18),2,1),IF(index17&lt;=F19,1,0)),IF(index17&lt;=(F19-36),3,2))</f>
        <v>0</v>
      </c>
      <c r="M19" s="14">
        <f>IF(AND(F19&lt;=36,F19&gt;=0),IF(AND(F19&lt;=36,F19&gt;18),IF(index13&lt;=(F19-18),2,1),IF(index13&lt;=F19,1,0)),IF(index13&lt;=(F19-36),3,2))</f>
        <v>0</v>
      </c>
      <c r="N19" s="14">
        <f>IF(AND(F19&lt;=36,F19&gt;=0),IF(AND(F19&lt;=36,F19&gt;18),IF(index7&lt;=(F19-18),2,1),IF(index7&lt;=F19,1,0)),IF(index7&lt;=(F19-36),3,2))</f>
        <v>0</v>
      </c>
      <c r="O19" s="14">
        <f>IF(AND(F19&lt;=36,F19&gt;=0),IF(AND(F19&lt;=36,F19&gt;18),IF(index3&lt;=(F19-18),2,1),IF(index3&lt;=F19,1,0)),IF(index3&lt;=(F19-36),3,2))</f>
        <v>0</v>
      </c>
      <c r="P19" s="15">
        <f t="shared" si="0"/>
        <v>0</v>
      </c>
      <c r="Q19" s="14">
        <f>IF(AND(F19&lt;=36,F19&gt;=0),IF(AND(F19&lt;=36,F19&gt;18),IF(index16&lt;=(F19-18),2,1),IF(index16&lt;=F19,1,0)),IF(index16&lt;=(F19-36),3,2))</f>
        <v>0</v>
      </c>
      <c r="R19" s="14">
        <f>IF(AND(F19&lt;=36,F19&gt;=0),IF(AND(F19&lt;=36,F19&gt;18),IF(index12&lt;=(F19-18),2,1),IF(index12&lt;=F19,1,0)),IF(index12&lt;=(F19-36),3,2))</f>
        <v>0</v>
      </c>
      <c r="S19" s="14">
        <f>IF(AND(F19&lt;=36,F19&gt;=0),IF(AND(F19&lt;=36,F19&gt;18),IF(index6&lt;=(F19-18),2,1),IF(index6&lt;=F19,1,0)),IF(index6&lt;=(F19-36),3,2))</f>
        <v>0</v>
      </c>
      <c r="T19" s="14">
        <f>IF(AND(F19&lt;=36,F19&gt;=0),IF(AND(F19&lt;=36,F19&gt;18),IF(index2&lt;=(F19-18),2,1),IF(index2&lt;=F19,1,0)),IF(index2&lt;=(F19-36),3,2))</f>
        <v>0</v>
      </c>
      <c r="U19" s="14">
        <f>IF(AND(F19&lt;=36,F19&gt;=0),IF(AND(F19&lt;=36,F19&gt;18),IF(index10&lt;=(F19-18),2,1),IF(index10&lt;=F19,1,0)),IF(index10&lt;=(F19-36),3,2))</f>
        <v>0</v>
      </c>
      <c r="V19" s="14">
        <f>IF(AND(F19&lt;=36,F19&gt;=0),IF(AND(F19&lt;=36,F19&gt;18),IF(index18&lt;=(F19-18),2,1),IF(index18&lt;=F19,1,0)),IF(index18&lt;=(F19-36),3,2))</f>
        <v>0</v>
      </c>
      <c r="W19" s="14">
        <f>IF(AND(F19&lt;=36,F19&gt;=0),IF(AND(F19&lt;=36,F19&gt;18),IF(index14&lt;=(F19-18),2,1),IF(index14&lt;=F19,1,0)),IF(index14&lt;=(F19-36),3,2))</f>
        <v>0</v>
      </c>
      <c r="X19" s="14">
        <f>IF(AND(F19&lt;=36,F19&gt;=0),IF(AND(F19&lt;=36,F19&gt;18),IF(index8&lt;=(F19-18),2,1),IF(index8&lt;=F19,1,0)),IF(index8&lt;=(F19-36),3,2))</f>
        <v>0</v>
      </c>
      <c r="Y19" s="14">
        <f>IF(AND(F19&lt;=36,F19&gt;=0),IF(AND(F19&lt;=36,F19&gt;18),IF(index4&lt;=(F19-18),2,1),IF(index4&lt;=F19,1,0)),IF(index4&lt;=(F19-36),3,2))</f>
        <v>0</v>
      </c>
      <c r="Z19" s="15">
        <f t="shared" si="1"/>
        <v>0</v>
      </c>
      <c r="AA19" s="16">
        <f t="shared" si="2"/>
        <v>0</v>
      </c>
    </row>
    <row r="20" spans="1:28" ht="12.75">
      <c r="A20" s="87"/>
      <c r="B20" s="90"/>
      <c r="C20" s="93"/>
      <c r="D20" s="96"/>
      <c r="E20" s="26">
        <f>AA21</f>
        <v>4</v>
      </c>
      <c r="F20" s="2" t="s">
        <v>13</v>
      </c>
      <c r="G20" s="13">
        <v>6</v>
      </c>
      <c r="H20" s="13">
        <v>5</v>
      </c>
      <c r="I20" s="13">
        <v>7</v>
      </c>
      <c r="J20" s="13">
        <v>6</v>
      </c>
      <c r="K20" s="13">
        <v>5</v>
      </c>
      <c r="L20" s="13">
        <v>7</v>
      </c>
      <c r="M20" s="13">
        <v>7</v>
      </c>
      <c r="N20" s="13">
        <v>4</v>
      </c>
      <c r="O20" s="13">
        <v>6</v>
      </c>
      <c r="P20" s="1">
        <f t="shared" si="0"/>
        <v>53</v>
      </c>
      <c r="Q20" s="13">
        <v>7</v>
      </c>
      <c r="R20" s="13">
        <v>7</v>
      </c>
      <c r="S20" s="13">
        <v>7</v>
      </c>
      <c r="T20" s="13">
        <v>7</v>
      </c>
      <c r="U20" s="13">
        <v>8</v>
      </c>
      <c r="V20" s="13">
        <v>4</v>
      </c>
      <c r="W20" s="13">
        <v>6</v>
      </c>
      <c r="X20" s="13">
        <v>8</v>
      </c>
      <c r="Y20" s="13">
        <v>6</v>
      </c>
      <c r="Z20" s="1">
        <f t="shared" si="1"/>
        <v>60</v>
      </c>
      <c r="AA20" s="17">
        <f t="shared" si="2"/>
        <v>113</v>
      </c>
      <c r="AB20" s="30"/>
    </row>
    <row r="21" spans="1:27" ht="12.75">
      <c r="A21" s="87"/>
      <c r="B21" s="90"/>
      <c r="C21" s="93"/>
      <c r="D21" s="96"/>
      <c r="E21" s="21"/>
      <c r="F21" s="21" t="s">
        <v>12</v>
      </c>
      <c r="G21" s="1">
        <f>IF(AND(G20&gt;0,(_par1+1-G20)&gt;=0),_par1+2-G20,0)</f>
        <v>1</v>
      </c>
      <c r="H21" s="1">
        <f>IF(AND(H20&gt;0,(_par2+1-H20)&gt;=0),_par2+2-H20,0)</f>
        <v>1</v>
      </c>
      <c r="I21" s="1">
        <f>IF(AND(I20&gt;0,(_par3+1-I20)&gt;=0),_par3+2-I20,0)</f>
        <v>0</v>
      </c>
      <c r="J21" s="1">
        <f>IF(AND(J20&gt;0,(_par4+1-J20)&gt;=0),_par4+2-J20,0)</f>
        <v>0</v>
      </c>
      <c r="K21" s="1">
        <f>IF(AND(K20&gt;0,(_par5+1-K20)&gt;=0),_par5+2-K20,0)</f>
        <v>0</v>
      </c>
      <c r="L21" s="1">
        <f>IF(AND(L20&gt;0,(_par6+1-L20)&gt;=0),_par6+2-L20,0)</f>
        <v>0</v>
      </c>
      <c r="M21" s="1">
        <f>IF(AND(M20&gt;0,(_par7+1-M20)&gt;=0),_par7+2-M20,0)</f>
        <v>0</v>
      </c>
      <c r="N21" s="1">
        <f>IF(AND(N20&gt;0,(_par8+1-N20)&gt;=0),_par8+2-N20,0)</f>
        <v>1</v>
      </c>
      <c r="O21" s="1">
        <f>IF(AND(O20&gt;0,(_par9+1-O20)&gt;=0),_par9+2-O20,0)</f>
        <v>0</v>
      </c>
      <c r="P21" s="1">
        <f t="shared" si="0"/>
        <v>3</v>
      </c>
      <c r="Q21" s="1">
        <f>IF(AND(Q20&gt;0,(_par10+1-Q20)&gt;=0),_par10+2-Q20,0)</f>
        <v>0</v>
      </c>
      <c r="R21" s="1">
        <f>IF(AND(R20&gt;0,(_par11+1-R20)&gt;=0),_par11+2-R20,0)</f>
        <v>0</v>
      </c>
      <c r="S21" s="1">
        <f>IF(AND(S20&gt;0,(_par12+1-S20)&gt;=0),_par12+2-S20,0)</f>
        <v>0</v>
      </c>
      <c r="T21" s="1">
        <f>IF(AND(T20&gt;0,(_par13+1-T20)&gt;=0),_par13+2-T20,0)</f>
        <v>0</v>
      </c>
      <c r="U21" s="1">
        <f>IF(AND(U20&gt;0,(_par14+1-U20)&gt;=0),_par14+2-U20,0)</f>
        <v>0</v>
      </c>
      <c r="V21" s="1">
        <f>IF(AND(V20&gt;0,(_par15+1-V20)&gt;=0),_par15+2-V20,0)</f>
        <v>1</v>
      </c>
      <c r="W21" s="1">
        <f>IF(AND(W20&gt;0,(_par16+1-W20)&gt;=0),_par16+2-W20,0)</f>
        <v>0</v>
      </c>
      <c r="X21" s="1">
        <f>IF(AND(X20&gt;0,(_par17+1-X20)&gt;=0),_par17+2-X20,0)</f>
        <v>0</v>
      </c>
      <c r="Y21" s="1">
        <f>IF(AND(Y20&gt;0,(_par18+1-Y20)&gt;=0),_par18+2-Y20,0)</f>
        <v>0</v>
      </c>
      <c r="Z21" s="1">
        <f t="shared" si="1"/>
        <v>1</v>
      </c>
      <c r="AA21" s="23">
        <f t="shared" si="2"/>
        <v>4</v>
      </c>
    </row>
    <row r="22" spans="1:27" ht="13.5" thickBot="1">
      <c r="A22" s="88"/>
      <c r="B22" s="91"/>
      <c r="C22" s="94"/>
      <c r="D22" s="97"/>
      <c r="E22" s="18"/>
      <c r="F22" s="18" t="s">
        <v>11</v>
      </c>
      <c r="G22" s="22">
        <f>IF(AND(G20&gt;0,(_par1+G19+1-G20)&gt;=0),_par1+G19+2-G20,0)</f>
        <v>1</v>
      </c>
      <c r="H22" s="22">
        <f>IF(AND(H20&gt;0,(_par2+H19+1-H20)&gt;=0),_par2+H19+2-H20,0)</f>
        <v>1</v>
      </c>
      <c r="I22" s="22">
        <f>IF(AND(I20&gt;0,(_par3+I19+1-I20)&gt;=0),_par3+I19+2-I20,0)</f>
        <v>0</v>
      </c>
      <c r="J22" s="22">
        <f>IF(AND(J20&gt;0,(_par4+J19+1-J20)&gt;=0),_par4+J19+2-J20,0)</f>
        <v>0</v>
      </c>
      <c r="K22" s="22">
        <f>IF(AND(K20&gt;0,(_par5+K19+1-K20)&gt;=0),_par5+K19+2-K20,0)</f>
        <v>0</v>
      </c>
      <c r="L22" s="22">
        <f>IF(AND(L20&gt;0,(_par6+L19+1-L20)&gt;=0),_par6+L19+2-L20,0)</f>
        <v>0</v>
      </c>
      <c r="M22" s="22">
        <f>IF(AND(M20&gt;0,(_par7+M19+1-M20)&gt;=0),_par7+M19+2-M20,0)</f>
        <v>0</v>
      </c>
      <c r="N22" s="22">
        <f>IF(AND(N20&gt;0,(_par8+N19+1-N20)&gt;=0),_par8+N19+2-N20,0)</f>
        <v>1</v>
      </c>
      <c r="O22" s="22">
        <f>IF(AND(O20&gt;0,(_par9+O19+1-O20)&gt;=0),_par9+O19+2-O20,0)</f>
        <v>0</v>
      </c>
      <c r="P22" s="22">
        <f t="shared" si="0"/>
        <v>3</v>
      </c>
      <c r="Q22" s="22">
        <f>IF(AND(Q20&gt;0,(_par10+Q19+1-Q20)&gt;=0),_par10+Q19+2-Q20,0)</f>
        <v>0</v>
      </c>
      <c r="R22" s="22">
        <f>IF(AND(R20&gt;0,(_par11+R19+1-R20)&gt;=0),_par11+R19+2-R20,0)</f>
        <v>0</v>
      </c>
      <c r="S22" s="22">
        <f>IF(AND(S20&gt;0,(_par12+S19+1-S20)&gt;=0),_par12+S19+2-S20,0)</f>
        <v>0</v>
      </c>
      <c r="T22" s="22">
        <f>IF(AND(T20&gt;0,(_par13+T19+1-T20)&gt;=0),_par13+T19+2-T20,0)</f>
        <v>0</v>
      </c>
      <c r="U22" s="22">
        <f>IF(AND(U20&gt;0,(_par14+U19+1-U20)&gt;=0),_par14+U19+2-U20,0)</f>
        <v>0</v>
      </c>
      <c r="V22" s="22">
        <f>IF(AND(V20&gt;0,(_par15+V19+1-V20)&gt;=0),_par15+V19+2-V20,0)</f>
        <v>1</v>
      </c>
      <c r="W22" s="22">
        <f>IF(AND(W20&gt;0,(_par16+W19+1-W20)&gt;=0),_par16+W19+2-W20,0)</f>
        <v>0</v>
      </c>
      <c r="X22" s="22">
        <f>IF(AND(X20&gt;0,(_par17+X19+1-X20)&gt;=0),_par17+X19+2-X20,0)</f>
        <v>0</v>
      </c>
      <c r="Y22" s="22">
        <f>IF(AND(Y20&gt;0,(_par18+Y19+1-Y20)&gt;=0),_par18+Y19+2-Y20,0)</f>
        <v>0</v>
      </c>
      <c r="Z22" s="22">
        <f t="shared" si="1"/>
        <v>1</v>
      </c>
      <c r="AA22" s="19">
        <f t="shared" si="2"/>
        <v>4</v>
      </c>
    </row>
    <row r="23" spans="1:27" ht="12.75">
      <c r="A23" s="86">
        <v>5</v>
      </c>
      <c r="B23" s="89" t="s">
        <v>51</v>
      </c>
      <c r="C23" s="92" t="s">
        <v>55</v>
      </c>
      <c r="D23" s="95" t="s">
        <v>20</v>
      </c>
      <c r="E23" s="25">
        <f>AA26</f>
        <v>26</v>
      </c>
      <c r="F23" s="24"/>
      <c r="G23" s="14">
        <f>IF(AND(F23&lt;=36,F23&gt;=0),IF(AND(F23&lt;=36,F23&gt;18),IF(index15&lt;=(F23-18),2,1),IF(index15&lt;=F23,1,0)),IF(index15&lt;=(F23-36),3,2))</f>
        <v>0</v>
      </c>
      <c r="H23" s="14">
        <f>IF(AND(F23&lt;=36,F23&gt;=0),IF(AND(F23&lt;=36,F23&gt;18),IF(index11&lt;=(F23-18),2,1),IF(index11&lt;=F23,1,0)),IF(index11&lt;=(F23-36),3,2))</f>
        <v>0</v>
      </c>
      <c r="I23" s="14">
        <f>IF(AND(F23&lt;=36,F23&gt;=0),IF(AND(F23&lt;=36,F23&gt;18),IF(index5&lt;=(F23-18),2,1),IF(index5&lt;=F23,1,0)),IF(index5&lt;=(F23-36),3,2))</f>
        <v>0</v>
      </c>
      <c r="J23" s="14">
        <f>IF(AND(F23&lt;=36,F23&gt;=0),IF(AND(F23&lt;=36,F23&gt;18),IF(index1&lt;=(F23-18),2,1),IF(index1&lt;=F23,1,0)),IF(index1&lt;=(F23-36),3,2))</f>
        <v>0</v>
      </c>
      <c r="K23" s="14">
        <f>IF(AND(F23&lt;=36,F23&gt;=0),IF(AND(F23&lt;=36,F23&gt;18),IF(index9&lt;=(F23-18),2,1),IF(index9&lt;=F23,1,0)),IF(index9&lt;=(F23-36),3,2))</f>
        <v>0</v>
      </c>
      <c r="L23" s="14">
        <f>IF(AND(F23&lt;=36,F23&gt;=0),IF(AND(F23&lt;=36,F23&gt;18),IF(index17&lt;=(F23-18),2,1),IF(index17&lt;=F23,1,0)),IF(index17&lt;=(F23-36),3,2))</f>
        <v>0</v>
      </c>
      <c r="M23" s="14">
        <f>IF(AND(F23&lt;=36,F23&gt;=0),IF(AND(F23&lt;=36,F23&gt;18),IF(index13&lt;=(F23-18),2,1),IF(index13&lt;=F23,1,0)),IF(index13&lt;=(F23-36),3,2))</f>
        <v>0</v>
      </c>
      <c r="N23" s="14">
        <f>IF(AND(F23&lt;=36,F23&gt;=0),IF(AND(F23&lt;=36,F23&gt;18),IF(index7&lt;=(F23-18),2,1),IF(index7&lt;=F23,1,0)),IF(index7&lt;=(F23-36),3,2))</f>
        <v>0</v>
      </c>
      <c r="O23" s="14">
        <f>IF(AND(F23&lt;=36,F23&gt;=0),IF(AND(F23&lt;=36,F23&gt;18),IF(index3&lt;=(F23-18),2,1),IF(index3&lt;=F23,1,0)),IF(index3&lt;=(F23-36),3,2))</f>
        <v>0</v>
      </c>
      <c r="P23" s="15">
        <f aca="true" t="shared" si="3" ref="P23:P54">SUM(G23:O23)</f>
        <v>0</v>
      </c>
      <c r="Q23" s="14">
        <f>IF(AND(F23&lt;=36,F23&gt;=0),IF(AND(F23&lt;=36,F23&gt;18),IF(index16&lt;=(F23-18),2,1),IF(index16&lt;=F23,1,0)),IF(index16&lt;=(F23-36),3,2))</f>
        <v>0</v>
      </c>
      <c r="R23" s="14">
        <f>IF(AND(F23&lt;=36,F23&gt;=0),IF(AND(F23&lt;=36,F23&gt;18),IF(index12&lt;=(F23-18),2,1),IF(index12&lt;=F23,1,0)),IF(index12&lt;=(F23-36),3,2))</f>
        <v>0</v>
      </c>
      <c r="S23" s="14">
        <f>IF(AND(F23&lt;=36,F23&gt;=0),IF(AND(F23&lt;=36,F23&gt;18),IF(index6&lt;=(F23-18),2,1),IF(index6&lt;=F23,1,0)),IF(index6&lt;=(F23-36),3,2))</f>
        <v>0</v>
      </c>
      <c r="T23" s="14">
        <f>IF(AND(F23&lt;=36,F23&gt;=0),IF(AND(F23&lt;=36,F23&gt;18),IF(index2&lt;=(F23-18),2,1),IF(index2&lt;=F23,1,0)),IF(index2&lt;=(F23-36),3,2))</f>
        <v>0</v>
      </c>
      <c r="U23" s="14">
        <f>IF(AND(F23&lt;=36,F23&gt;=0),IF(AND(F23&lt;=36,F23&gt;18),IF(index10&lt;=(F23-18),2,1),IF(index10&lt;=F23,1,0)),IF(index10&lt;=(F23-36),3,2))</f>
        <v>0</v>
      </c>
      <c r="V23" s="14">
        <f>IF(AND(F23&lt;=36,F23&gt;=0),IF(AND(F23&lt;=36,F23&gt;18),IF(index18&lt;=(F23-18),2,1),IF(index18&lt;=F23,1,0)),IF(index18&lt;=(F23-36),3,2))</f>
        <v>0</v>
      </c>
      <c r="W23" s="14">
        <f>IF(AND(F23&lt;=36,F23&gt;=0),IF(AND(F23&lt;=36,F23&gt;18),IF(index14&lt;=(F23-18),2,1),IF(index14&lt;=F23,1,0)),IF(index14&lt;=(F23-36),3,2))</f>
        <v>0</v>
      </c>
      <c r="X23" s="14">
        <f>IF(AND(F23&lt;=36,F23&gt;=0),IF(AND(F23&lt;=36,F23&gt;18),IF(index8&lt;=(F23-18),2,1),IF(index8&lt;=F23,1,0)),IF(index8&lt;=(F23-36),3,2))</f>
        <v>0</v>
      </c>
      <c r="Y23" s="14">
        <f>IF(AND(F23&lt;=36,F23&gt;=0),IF(AND(F23&lt;=36,F23&gt;18),IF(index4&lt;=(F23-18),2,1),IF(index4&lt;=F23,1,0)),IF(index4&lt;=(F23-36),3,2))</f>
        <v>0</v>
      </c>
      <c r="Z23" s="15">
        <f aca="true" t="shared" si="4" ref="Z23:Z54">SUM(Q23:Y23)</f>
        <v>0</v>
      </c>
      <c r="AA23" s="16">
        <f aca="true" t="shared" si="5" ref="AA23:AA54">P23+Z23</f>
        <v>0</v>
      </c>
    </row>
    <row r="24" spans="1:28" ht="12.75">
      <c r="A24" s="87"/>
      <c r="B24" s="90"/>
      <c r="C24" s="93"/>
      <c r="D24" s="96"/>
      <c r="E24" s="26">
        <f>AA25</f>
        <v>26</v>
      </c>
      <c r="F24" s="2" t="s">
        <v>13</v>
      </c>
      <c r="G24" s="13">
        <v>5</v>
      </c>
      <c r="H24" s="13">
        <v>4</v>
      </c>
      <c r="I24" s="13">
        <v>4</v>
      </c>
      <c r="J24" s="13">
        <v>4</v>
      </c>
      <c r="K24" s="13">
        <v>3</v>
      </c>
      <c r="L24" s="13">
        <v>5</v>
      </c>
      <c r="M24" s="13">
        <v>5</v>
      </c>
      <c r="N24" s="13">
        <v>3</v>
      </c>
      <c r="O24" s="13">
        <v>4</v>
      </c>
      <c r="P24" s="1">
        <f>SUM(G24:O24)</f>
        <v>37</v>
      </c>
      <c r="Q24" s="13">
        <v>6</v>
      </c>
      <c r="R24" s="13">
        <v>5</v>
      </c>
      <c r="S24" s="13">
        <v>5</v>
      </c>
      <c r="T24" s="13">
        <v>4</v>
      </c>
      <c r="U24" s="13">
        <v>6</v>
      </c>
      <c r="V24" s="13">
        <v>3</v>
      </c>
      <c r="W24" s="13">
        <v>5</v>
      </c>
      <c r="X24" s="13">
        <v>6</v>
      </c>
      <c r="Y24" s="13">
        <v>5</v>
      </c>
      <c r="Z24" s="1">
        <f t="shared" si="4"/>
        <v>45</v>
      </c>
      <c r="AA24" s="17">
        <f t="shared" si="5"/>
        <v>82</v>
      </c>
      <c r="AB24" s="30"/>
    </row>
    <row r="25" spans="1:27" ht="12.75">
      <c r="A25" s="87"/>
      <c r="B25" s="90"/>
      <c r="C25" s="93"/>
      <c r="D25" s="96"/>
      <c r="E25" s="21"/>
      <c r="F25" s="21" t="s">
        <v>12</v>
      </c>
      <c r="G25" s="1">
        <f>IF(AND(G24&gt;0,(_par1+1-G24)&gt;=0),_par1+2-G24,0)</f>
        <v>2</v>
      </c>
      <c r="H25" s="1">
        <f>IF(AND(H24&gt;0,(_par2+1-H24)&gt;=0),_par2+2-H24,0)</f>
        <v>2</v>
      </c>
      <c r="I25" s="1">
        <f>IF(AND(I24&gt;0,(_par3+1-I24)&gt;=0),_par3+2-I24,0)</f>
        <v>2</v>
      </c>
      <c r="J25" s="1">
        <f>IF(AND(J24&gt;0,(_par4+1-J24)&gt;=0),_par4+2-J24,0)</f>
        <v>2</v>
      </c>
      <c r="K25" s="1">
        <f>IF(AND(K24&gt;0,(_par5+1-K24)&gt;=0),_par5+2-K24,0)</f>
        <v>2</v>
      </c>
      <c r="L25" s="1">
        <f>IF(AND(L24&gt;0,(_par6+1-L24)&gt;=0),_par6+2-L24,0)</f>
        <v>1</v>
      </c>
      <c r="M25" s="1">
        <f>IF(AND(M24&gt;0,(_par7+1-M24)&gt;=0),_par7+2-M24,0)</f>
        <v>2</v>
      </c>
      <c r="N25" s="1">
        <f>IF(AND(N24&gt;0,(_par8+1-N24)&gt;=0),_par8+2-N24,0)</f>
        <v>2</v>
      </c>
      <c r="O25" s="1">
        <f>IF(AND(O24&gt;0,(_par9+1-O24)&gt;=0),_par9+2-O24,0)</f>
        <v>2</v>
      </c>
      <c r="P25" s="1">
        <f t="shared" si="3"/>
        <v>17</v>
      </c>
      <c r="Q25" s="1">
        <f>IF(AND(Q24&gt;0,(_par10+1-Q24)&gt;=0),_par10+2-Q24,0)</f>
        <v>1</v>
      </c>
      <c r="R25" s="1">
        <f>IF(AND(R24&gt;0,(_par11+1-R24)&gt;=0),_par11+2-R24,0)</f>
        <v>0</v>
      </c>
      <c r="S25" s="1">
        <f>IF(AND(S24&gt;0,(_par12+1-S24)&gt;=0),_par12+2-S24,0)</f>
        <v>1</v>
      </c>
      <c r="T25" s="1">
        <f>IF(AND(T24&gt;0,(_par13+1-T24)&gt;=0),_par13+2-T24,0)</f>
        <v>2</v>
      </c>
      <c r="U25" s="1">
        <f>IF(AND(U24&gt;0,(_par14+1-U24)&gt;=0),_par14+2-U24,0)</f>
        <v>1</v>
      </c>
      <c r="V25" s="1">
        <f>IF(AND(V24&gt;0,(_par15+1-V24)&gt;=0),_par15+2-V24,0)</f>
        <v>2</v>
      </c>
      <c r="W25" s="1">
        <f>IF(AND(W24&gt;0,(_par16+1-W24)&gt;=0),_par16+2-W24,0)</f>
        <v>1</v>
      </c>
      <c r="X25" s="1">
        <f>IF(AND(X24&gt;0,(_par17+1-X24)&gt;=0),_par17+2-X24,0)</f>
        <v>0</v>
      </c>
      <c r="Y25" s="1">
        <f>IF(AND(Y24&gt;0,(_par18+1-Y24)&gt;=0),_par18+2-Y24,0)</f>
        <v>1</v>
      </c>
      <c r="Z25" s="1">
        <f t="shared" si="4"/>
        <v>9</v>
      </c>
      <c r="AA25" s="23">
        <f t="shared" si="5"/>
        <v>26</v>
      </c>
    </row>
    <row r="26" spans="1:27" ht="13.5" thickBot="1">
      <c r="A26" s="88"/>
      <c r="B26" s="91"/>
      <c r="C26" s="94"/>
      <c r="D26" s="97"/>
      <c r="E26" s="18"/>
      <c r="F26" s="18" t="s">
        <v>11</v>
      </c>
      <c r="G26" s="22">
        <f>IF(AND(G24&gt;0,(_par1+G23+1-G24)&gt;=0),_par1+G23+2-G24,0)</f>
        <v>2</v>
      </c>
      <c r="H26" s="22">
        <f>IF(AND(H24&gt;0,(_par2+H23+1-H24)&gt;=0),_par2+H23+2-H24,0)</f>
        <v>2</v>
      </c>
      <c r="I26" s="22">
        <f>IF(AND(I24&gt;0,(_par3+I23+1-I24)&gt;=0),_par3+I23+2-I24,0)</f>
        <v>2</v>
      </c>
      <c r="J26" s="22">
        <f>IF(AND(J24&gt;0,(_par4+J23+1-J24)&gt;=0),_par4+J23+2-J24,0)</f>
        <v>2</v>
      </c>
      <c r="K26" s="22">
        <f>IF(AND(K24&gt;0,(_par5+K23+1-K24)&gt;=0),_par5+K23+2-K24,0)</f>
        <v>2</v>
      </c>
      <c r="L26" s="22">
        <f>IF(AND(L24&gt;0,(_par6+L23+1-L24)&gt;=0),_par6+L23+2-L24,0)</f>
        <v>1</v>
      </c>
      <c r="M26" s="22">
        <f>IF(AND(M24&gt;0,(_par7+M23+1-M24)&gt;=0),_par7+M23+2-M24,0)</f>
        <v>2</v>
      </c>
      <c r="N26" s="22">
        <f>IF(AND(N24&gt;0,(_par8+N23+1-N24)&gt;=0),_par8+N23+2-N24,0)</f>
        <v>2</v>
      </c>
      <c r="O26" s="22">
        <f>IF(AND(O24&gt;0,(_par9+O23+1-O24)&gt;=0),_par9+O23+2-O24,0)</f>
        <v>2</v>
      </c>
      <c r="P26" s="22">
        <f t="shared" si="3"/>
        <v>17</v>
      </c>
      <c r="Q26" s="22">
        <f>IF(AND(Q24&gt;0,(_par10+Q23+1-Q24)&gt;=0),_par10+Q23+2-Q24,0)</f>
        <v>1</v>
      </c>
      <c r="R26" s="22">
        <f>IF(AND(R24&gt;0,(_par11+R23+1-R24)&gt;=0),_par11+R23+2-R24,0)</f>
        <v>0</v>
      </c>
      <c r="S26" s="22">
        <f>IF(AND(S24&gt;0,(_par12+S23+1-S24)&gt;=0),_par12+S23+2-S24,0)</f>
        <v>1</v>
      </c>
      <c r="T26" s="22">
        <f>IF(AND(T24&gt;0,(_par13+T23+1-T24)&gt;=0),_par13+T23+2-T24,0)</f>
        <v>2</v>
      </c>
      <c r="U26" s="22">
        <f>IF(AND(U24&gt;0,(_par14+U23+1-U24)&gt;=0),_par14+U23+2-U24,0)</f>
        <v>1</v>
      </c>
      <c r="V26" s="22">
        <f>IF(AND(V24&gt;0,(_par15+V23+1-V24)&gt;=0),_par15+V23+2-V24,0)</f>
        <v>2</v>
      </c>
      <c r="W26" s="22">
        <f>IF(AND(W24&gt;0,(_par16+W23+1-W24)&gt;=0),_par16+W23+2-W24,0)</f>
        <v>1</v>
      </c>
      <c r="X26" s="22">
        <f>IF(AND(X24&gt;0,(_par17+X23+1-X24)&gt;=0),_par17+X23+2-X24,0)</f>
        <v>0</v>
      </c>
      <c r="Y26" s="22">
        <f>IF(AND(Y24&gt;0,(_par18+Y23+1-Y24)&gt;=0),_par18+Y23+2-Y24,0)</f>
        <v>1</v>
      </c>
      <c r="Z26" s="22">
        <f t="shared" si="4"/>
        <v>9</v>
      </c>
      <c r="AA26" s="19">
        <f t="shared" si="5"/>
        <v>26</v>
      </c>
    </row>
    <row r="27" spans="1:27" ht="12.75">
      <c r="A27" s="86">
        <v>6</v>
      </c>
      <c r="B27" s="89" t="s">
        <v>51</v>
      </c>
      <c r="C27" s="92" t="s">
        <v>55</v>
      </c>
      <c r="D27" s="95" t="s">
        <v>57</v>
      </c>
      <c r="E27" s="25">
        <f>AA30</f>
        <v>18</v>
      </c>
      <c r="F27" s="24"/>
      <c r="G27" s="14">
        <f>IF(AND(F27&lt;=36,F27&gt;=0),IF(AND(F27&lt;=36,F27&gt;18),IF(index15&lt;=(F27-18),2,1),IF(index15&lt;=F27,1,0)),IF(index15&lt;=(F27-36),3,2))</f>
        <v>0</v>
      </c>
      <c r="H27" s="14">
        <f>IF(AND(F27&lt;=36,F27&gt;=0),IF(AND(F27&lt;=36,F27&gt;18),IF(index11&lt;=(F27-18),2,1),IF(index11&lt;=F27,1,0)),IF(index11&lt;=(F27-36),3,2))</f>
        <v>0</v>
      </c>
      <c r="I27" s="14">
        <f>IF(AND(F27&lt;=36,F27&gt;=0),IF(AND(F27&lt;=36,F27&gt;18),IF(index5&lt;=(F27-18),2,1),IF(index5&lt;=F27,1,0)),IF(index5&lt;=(F27-36),3,2))</f>
        <v>0</v>
      </c>
      <c r="J27" s="14">
        <f>IF(AND(F27&lt;=36,F27&gt;=0),IF(AND(F27&lt;=36,F27&gt;18),IF(index1&lt;=(F27-18),2,1),IF(index1&lt;=F27,1,0)),IF(index1&lt;=(F27-36),3,2))</f>
        <v>0</v>
      </c>
      <c r="K27" s="14">
        <f>IF(AND(F27&lt;=36,F27&gt;=0),IF(AND(F27&lt;=36,F27&gt;18),IF(index9&lt;=(F27-18),2,1),IF(index9&lt;=F27,1,0)),IF(index9&lt;=(F27-36),3,2))</f>
        <v>0</v>
      </c>
      <c r="L27" s="14">
        <f>IF(AND(F27&lt;=36,F27&gt;=0),IF(AND(F27&lt;=36,F27&gt;18),IF(index17&lt;=(F27-18),2,1),IF(index17&lt;=F27,1,0)),IF(index17&lt;=(F27-36),3,2))</f>
        <v>0</v>
      </c>
      <c r="M27" s="14">
        <f>IF(AND(F27&lt;=36,F27&gt;=0),IF(AND(F27&lt;=36,F27&gt;18),IF(index13&lt;=(F27-18),2,1),IF(index13&lt;=F27,1,0)),IF(index13&lt;=(F27-36),3,2))</f>
        <v>0</v>
      </c>
      <c r="N27" s="14">
        <f>IF(AND(F27&lt;=36,F27&gt;=0),IF(AND(F27&lt;=36,F27&gt;18),IF(index7&lt;=(F27-18),2,1),IF(index7&lt;=F27,1,0)),IF(index7&lt;=(F27-36),3,2))</f>
        <v>0</v>
      </c>
      <c r="O27" s="14">
        <f>IF(AND(F27&lt;=36,F27&gt;=0),IF(AND(F27&lt;=36,F27&gt;18),IF(index3&lt;=(F27-18),2,1),IF(index3&lt;=F27,1,0)),IF(index3&lt;=(F27-36),3,2))</f>
        <v>0</v>
      </c>
      <c r="P27" s="15">
        <f t="shared" si="3"/>
        <v>0</v>
      </c>
      <c r="Q27" s="14">
        <f>IF(AND(F27&lt;=36,F27&gt;=0),IF(AND(F27&lt;=36,F27&gt;18),IF(index16&lt;=(F27-18),2,1),IF(index16&lt;=F27,1,0)),IF(index16&lt;=(F27-36),3,2))</f>
        <v>0</v>
      </c>
      <c r="R27" s="14">
        <f>IF(AND(F27&lt;=36,F27&gt;=0),IF(AND(F27&lt;=36,F27&gt;18),IF(index12&lt;=(F27-18),2,1),IF(index12&lt;=F27,1,0)),IF(index12&lt;=(F27-36),3,2))</f>
        <v>0</v>
      </c>
      <c r="S27" s="14">
        <f>IF(AND(F27&lt;=36,F27&gt;=0),IF(AND(F27&lt;=36,F27&gt;18),IF(index6&lt;=(F27-18),2,1),IF(index6&lt;=F27,1,0)),IF(index6&lt;=(F27-36),3,2))</f>
        <v>0</v>
      </c>
      <c r="T27" s="14">
        <f>IF(AND(F27&lt;=36,F27&gt;=0),IF(AND(F27&lt;=36,F27&gt;18),IF(index2&lt;=(F27-18),2,1),IF(index2&lt;=F27,1,0)),IF(index2&lt;=(F27-36),3,2))</f>
        <v>0</v>
      </c>
      <c r="U27" s="14">
        <f>IF(AND(F27&lt;=36,F27&gt;=0),IF(AND(F27&lt;=36,F27&gt;18),IF(index10&lt;=(F27-18),2,1),IF(index10&lt;=F27,1,0)),IF(index10&lt;=(F27-36),3,2))</f>
        <v>0</v>
      </c>
      <c r="V27" s="14">
        <f>IF(AND(F27&lt;=36,F27&gt;=0),IF(AND(F27&lt;=36,F27&gt;18),IF(index18&lt;=(F27-18),2,1),IF(index18&lt;=F27,1,0)),IF(index18&lt;=(F27-36),3,2))</f>
        <v>0</v>
      </c>
      <c r="W27" s="14">
        <f>IF(AND(F27&lt;=36,F27&gt;=0),IF(AND(F27&lt;=36,F27&gt;18),IF(index14&lt;=(F27-18),2,1),IF(index14&lt;=F27,1,0)),IF(index14&lt;=(F27-36),3,2))</f>
        <v>0</v>
      </c>
      <c r="X27" s="14">
        <f>IF(AND(F27&lt;=36,F27&gt;=0),IF(AND(F27&lt;=36,F27&gt;18),IF(index8&lt;=(F27-18),2,1),IF(index8&lt;=F27,1,0)),IF(index8&lt;=(F27-36),3,2))</f>
        <v>0</v>
      </c>
      <c r="Y27" s="14">
        <f>IF(AND(F27&lt;=36,F27&gt;=0),IF(AND(F27&lt;=36,F27&gt;18),IF(index4&lt;=(F27-18),2,1),IF(index4&lt;=F27,1,0)),IF(index4&lt;=(F27-36),3,2))</f>
        <v>0</v>
      </c>
      <c r="Z27" s="15">
        <f t="shared" si="4"/>
        <v>0</v>
      </c>
      <c r="AA27" s="16">
        <f t="shared" si="5"/>
        <v>0</v>
      </c>
    </row>
    <row r="28" spans="1:28" ht="12.75">
      <c r="A28" s="87"/>
      <c r="B28" s="90"/>
      <c r="C28" s="93"/>
      <c r="D28" s="96"/>
      <c r="E28" s="26">
        <f>AA29</f>
        <v>18</v>
      </c>
      <c r="F28" s="2" t="s">
        <v>13</v>
      </c>
      <c r="G28" s="13">
        <v>8</v>
      </c>
      <c r="H28" s="13">
        <v>5</v>
      </c>
      <c r="I28" s="13">
        <v>5</v>
      </c>
      <c r="J28" s="13">
        <v>5</v>
      </c>
      <c r="K28" s="13">
        <v>6</v>
      </c>
      <c r="L28" s="13">
        <v>5</v>
      </c>
      <c r="M28" s="13">
        <v>6</v>
      </c>
      <c r="N28" s="13">
        <v>4</v>
      </c>
      <c r="O28" s="13">
        <v>5</v>
      </c>
      <c r="P28" s="1">
        <f>SUM(G28:O28)</f>
        <v>49</v>
      </c>
      <c r="Q28" s="13">
        <v>5</v>
      </c>
      <c r="R28" s="13">
        <v>5</v>
      </c>
      <c r="S28" s="13">
        <v>4</v>
      </c>
      <c r="T28" s="13">
        <v>5</v>
      </c>
      <c r="U28" s="13">
        <v>5</v>
      </c>
      <c r="V28" s="13">
        <v>4</v>
      </c>
      <c r="W28" s="13">
        <v>4</v>
      </c>
      <c r="X28" s="13">
        <v>5</v>
      </c>
      <c r="Y28" s="13">
        <v>10</v>
      </c>
      <c r="Z28" s="1">
        <f>SUM(Q28:Y28)</f>
        <v>47</v>
      </c>
      <c r="AA28" s="17">
        <f>P28+Z28</f>
        <v>96</v>
      </c>
      <c r="AB28" s="30"/>
    </row>
    <row r="29" spans="1:27" ht="12.75">
      <c r="A29" s="87"/>
      <c r="B29" s="90"/>
      <c r="C29" s="93"/>
      <c r="D29" s="96"/>
      <c r="E29" s="21"/>
      <c r="F29" s="21" t="s">
        <v>12</v>
      </c>
      <c r="G29" s="1">
        <f>IF(AND(G28&gt;0,(_par1+1-G28)&gt;=0),_par1+2-G28,0)</f>
        <v>0</v>
      </c>
      <c r="H29" s="1">
        <f>IF(AND(H28&gt;0,(_par2+1-H28)&gt;=0),_par2+2-H28,0)</f>
        <v>1</v>
      </c>
      <c r="I29" s="1">
        <f>IF(AND(I28&gt;0,(_par3+1-I28)&gt;=0),_par3+2-I28,0)</f>
        <v>1</v>
      </c>
      <c r="J29" s="1">
        <f>IF(AND(J28&gt;0,(_par4+1-J28)&gt;=0),_par4+2-J28,0)</f>
        <v>1</v>
      </c>
      <c r="K29" s="1">
        <f>IF(AND(K28&gt;0,(_par5+1-K28)&gt;=0),_par5+2-K28,0)</f>
        <v>0</v>
      </c>
      <c r="L29" s="1">
        <f>IF(AND(L28&gt;0,(_par6+1-L28)&gt;=0),_par6+2-L28,0)</f>
        <v>1</v>
      </c>
      <c r="M29" s="1">
        <f>IF(AND(M28&gt;0,(_par7+1-M28)&gt;=0),_par7+2-M28,0)</f>
        <v>1</v>
      </c>
      <c r="N29" s="1">
        <f>IF(AND(N28&gt;0,(_par8+1-N28)&gt;=0),_par8+2-N28,0)</f>
        <v>1</v>
      </c>
      <c r="O29" s="1">
        <f>IF(AND(O28&gt;0,(_par9+1-O28)&gt;=0),_par9+2-O28,0)</f>
        <v>1</v>
      </c>
      <c r="P29" s="1">
        <f t="shared" si="3"/>
        <v>7</v>
      </c>
      <c r="Q29" s="1">
        <f>IF(AND(Q28&gt;0,(_par10+1-Q28)&gt;=0),_par10+2-Q28,0)</f>
        <v>2</v>
      </c>
      <c r="R29" s="1">
        <f>IF(AND(R28&gt;0,(_par11+1-R28)&gt;=0),_par11+2-R28,0)</f>
        <v>0</v>
      </c>
      <c r="S29" s="1">
        <f>IF(AND(S28&gt;0,(_par12+1-S28)&gt;=0),_par12+2-S28,0)</f>
        <v>2</v>
      </c>
      <c r="T29" s="1">
        <f>IF(AND(T28&gt;0,(_par13+1-T28)&gt;=0),_par13+2-T28,0)</f>
        <v>1</v>
      </c>
      <c r="U29" s="1">
        <f>IF(AND(U28&gt;0,(_par14+1-U28)&gt;=0),_par14+2-U28,0)</f>
        <v>2</v>
      </c>
      <c r="V29" s="1">
        <f>IF(AND(V28&gt;0,(_par15+1-V28)&gt;=0),_par15+2-V28,0)</f>
        <v>1</v>
      </c>
      <c r="W29" s="1">
        <f>IF(AND(W28&gt;0,(_par16+1-W28)&gt;=0),_par16+2-W28,0)</f>
        <v>2</v>
      </c>
      <c r="X29" s="1">
        <f>IF(AND(X28&gt;0,(_par17+1-X28)&gt;=0),_par17+2-X28,0)</f>
        <v>1</v>
      </c>
      <c r="Y29" s="1">
        <f>IF(AND(Y28&gt;0,(_par18+1-Y28)&gt;=0),_par18+2-Y28,0)</f>
        <v>0</v>
      </c>
      <c r="Z29" s="1">
        <f t="shared" si="4"/>
        <v>11</v>
      </c>
      <c r="AA29" s="23">
        <f t="shared" si="5"/>
        <v>18</v>
      </c>
    </row>
    <row r="30" spans="1:27" ht="13.5" thickBot="1">
      <c r="A30" s="88"/>
      <c r="B30" s="91"/>
      <c r="C30" s="94"/>
      <c r="D30" s="97"/>
      <c r="E30" s="18"/>
      <c r="F30" s="18" t="s">
        <v>11</v>
      </c>
      <c r="G30" s="22">
        <f>IF(AND(G28&gt;0,(_par1+G27+1-G28)&gt;=0),_par1+G27+2-G28,0)</f>
        <v>0</v>
      </c>
      <c r="H30" s="22">
        <f>IF(AND(H28&gt;0,(_par2+H27+1-H28)&gt;=0),_par2+H27+2-H28,0)</f>
        <v>1</v>
      </c>
      <c r="I30" s="22">
        <f>IF(AND(I28&gt;0,(_par3+I27+1-I28)&gt;=0),_par3+I27+2-I28,0)</f>
        <v>1</v>
      </c>
      <c r="J30" s="22">
        <f>IF(AND(J28&gt;0,(_par4+J27+1-J28)&gt;=0),_par4+J27+2-J28,0)</f>
        <v>1</v>
      </c>
      <c r="K30" s="22">
        <f>IF(AND(K28&gt;0,(_par5+K27+1-K28)&gt;=0),_par5+K27+2-K28,0)</f>
        <v>0</v>
      </c>
      <c r="L30" s="22">
        <f>IF(AND(L28&gt;0,(_par6+L27+1-L28)&gt;=0),_par6+L27+2-L28,0)</f>
        <v>1</v>
      </c>
      <c r="M30" s="22">
        <f>IF(AND(M28&gt;0,(_par7+M27+1-M28)&gt;=0),_par7+M27+2-M28,0)</f>
        <v>1</v>
      </c>
      <c r="N30" s="22">
        <f>IF(AND(N28&gt;0,(_par8+N27+1-N28)&gt;=0),_par8+N27+2-N28,0)</f>
        <v>1</v>
      </c>
      <c r="O30" s="22">
        <f>IF(AND(O28&gt;0,(_par9+O27+1-O28)&gt;=0),_par9+O27+2-O28,0)</f>
        <v>1</v>
      </c>
      <c r="P30" s="22">
        <f t="shared" si="3"/>
        <v>7</v>
      </c>
      <c r="Q30" s="22">
        <f>IF(AND(Q28&gt;0,(_par10+Q27+1-Q28)&gt;=0),_par10+Q27+2-Q28,0)</f>
        <v>2</v>
      </c>
      <c r="R30" s="22">
        <f>IF(AND(R28&gt;0,(_par11+R27+1-R28)&gt;=0),_par11+R27+2-R28,0)</f>
        <v>0</v>
      </c>
      <c r="S30" s="22">
        <f>IF(AND(S28&gt;0,(_par12+S27+1-S28)&gt;=0),_par12+S27+2-S28,0)</f>
        <v>2</v>
      </c>
      <c r="T30" s="22">
        <f>IF(AND(T28&gt;0,(_par13+T27+1-T28)&gt;=0),_par13+T27+2-T28,0)</f>
        <v>1</v>
      </c>
      <c r="U30" s="22">
        <f>IF(AND(U28&gt;0,(_par14+U27+1-U28)&gt;=0),_par14+U27+2-U28,0)</f>
        <v>2</v>
      </c>
      <c r="V30" s="22">
        <f>IF(AND(V28&gt;0,(_par15+V27+1-V28)&gt;=0),_par15+V27+2-V28,0)</f>
        <v>1</v>
      </c>
      <c r="W30" s="22">
        <f>IF(AND(W28&gt;0,(_par16+W27+1-W28)&gt;=0),_par16+W27+2-W28,0)</f>
        <v>2</v>
      </c>
      <c r="X30" s="22">
        <f>IF(AND(X28&gt;0,(_par17+X27+1-X28)&gt;=0),_par17+X27+2-X28,0)</f>
        <v>1</v>
      </c>
      <c r="Y30" s="22">
        <f>IF(AND(Y28&gt;0,(_par18+Y27+1-Y28)&gt;=0),_par18+Y27+2-Y28,0)</f>
        <v>0</v>
      </c>
      <c r="Z30" s="22">
        <f t="shared" si="4"/>
        <v>11</v>
      </c>
      <c r="AA30" s="19">
        <f t="shared" si="5"/>
        <v>18</v>
      </c>
    </row>
    <row r="31" spans="1:27" ht="12.75">
      <c r="A31" s="86">
        <v>7</v>
      </c>
      <c r="B31" s="89" t="s">
        <v>51</v>
      </c>
      <c r="C31" s="92" t="s">
        <v>55</v>
      </c>
      <c r="D31" s="95" t="s">
        <v>23</v>
      </c>
      <c r="E31" s="25">
        <f>AA34</f>
        <v>20</v>
      </c>
      <c r="F31" s="24"/>
      <c r="G31" s="14">
        <f>IF(AND(F31&lt;=36,F31&gt;=0),IF(AND(F31&lt;=36,F31&gt;18),IF(index15&lt;=(F31-18),2,1),IF(index15&lt;=F31,1,0)),IF(index15&lt;=(F31-36),3,2))</f>
        <v>0</v>
      </c>
      <c r="H31" s="14">
        <f>IF(AND(F31&lt;=36,F31&gt;=0),IF(AND(F31&lt;=36,F31&gt;18),IF(index11&lt;=(F31-18),2,1),IF(index11&lt;=F31,1,0)),IF(index11&lt;=(F31-36),3,2))</f>
        <v>0</v>
      </c>
      <c r="I31" s="14">
        <f>IF(AND(F31&lt;=36,F31&gt;=0),IF(AND(F31&lt;=36,F31&gt;18),IF(index5&lt;=(F31-18),2,1),IF(index5&lt;=F31,1,0)),IF(index5&lt;=(F31-36),3,2))</f>
        <v>0</v>
      </c>
      <c r="J31" s="14">
        <f>IF(AND(F31&lt;=36,F31&gt;=0),IF(AND(F31&lt;=36,F31&gt;18),IF(index1&lt;=(F31-18),2,1),IF(index1&lt;=F31,1,0)),IF(index1&lt;=(F31-36),3,2))</f>
        <v>0</v>
      </c>
      <c r="K31" s="14">
        <f>IF(AND(F31&lt;=36,F31&gt;=0),IF(AND(F31&lt;=36,F31&gt;18),IF(index9&lt;=(F31-18),2,1),IF(index9&lt;=F31,1,0)),IF(index9&lt;=(F31-36),3,2))</f>
        <v>0</v>
      </c>
      <c r="L31" s="14">
        <f>IF(AND(F31&lt;=36,F31&gt;=0),IF(AND(F31&lt;=36,F31&gt;18),IF(index17&lt;=(F31-18),2,1),IF(index17&lt;=F31,1,0)),IF(index17&lt;=(F31-36),3,2))</f>
        <v>0</v>
      </c>
      <c r="M31" s="14">
        <f>IF(AND(F31&lt;=36,F31&gt;=0),IF(AND(F31&lt;=36,F31&gt;18),IF(index13&lt;=(F31-18),2,1),IF(index13&lt;=F31,1,0)),IF(index13&lt;=(F31-36),3,2))</f>
        <v>0</v>
      </c>
      <c r="N31" s="14">
        <f>IF(AND(F31&lt;=36,F31&gt;=0),IF(AND(F31&lt;=36,F31&gt;18),IF(index7&lt;=(F31-18),2,1),IF(index7&lt;=F31,1,0)),IF(index7&lt;=(F31-36),3,2))</f>
        <v>0</v>
      </c>
      <c r="O31" s="14">
        <f>IF(AND(F31&lt;=36,F31&gt;=0),IF(AND(F31&lt;=36,F31&gt;18),IF(index3&lt;=(F31-18),2,1),IF(index3&lt;=F31,1,0)),IF(index3&lt;=(F31-36),3,2))</f>
        <v>0</v>
      </c>
      <c r="P31" s="15">
        <f t="shared" si="3"/>
        <v>0</v>
      </c>
      <c r="Q31" s="14">
        <f>IF(AND(F31&lt;=36,F31&gt;=0),IF(AND(F31&lt;=36,F31&gt;18),IF(index16&lt;=(F31-18),2,1),IF(index16&lt;=F31,1,0)),IF(index16&lt;=(F31-36),3,2))</f>
        <v>0</v>
      </c>
      <c r="R31" s="14">
        <f>IF(AND(F31&lt;=36,F31&gt;=0),IF(AND(F31&lt;=36,F31&gt;18),IF(index12&lt;=(F31-18),2,1),IF(index12&lt;=F31,1,0)),IF(index12&lt;=(F31-36),3,2))</f>
        <v>0</v>
      </c>
      <c r="S31" s="14">
        <f>IF(AND(F31&lt;=36,F31&gt;=0),IF(AND(F31&lt;=36,F31&gt;18),IF(index6&lt;=(F31-18),2,1),IF(index6&lt;=F31,1,0)),IF(index6&lt;=(F31-36),3,2))</f>
        <v>0</v>
      </c>
      <c r="T31" s="14">
        <f>IF(AND(F31&lt;=36,F31&gt;=0),IF(AND(F31&lt;=36,F31&gt;18),IF(index2&lt;=(F31-18),2,1),IF(index2&lt;=F31,1,0)),IF(index2&lt;=(F31-36),3,2))</f>
        <v>0</v>
      </c>
      <c r="U31" s="14">
        <f>IF(AND(F31&lt;=36,F31&gt;=0),IF(AND(F31&lt;=36,F31&gt;18),IF(index10&lt;=(F31-18),2,1),IF(index10&lt;=F31,1,0)),IF(index10&lt;=(F31-36),3,2))</f>
        <v>0</v>
      </c>
      <c r="V31" s="14">
        <f>IF(AND(F31&lt;=36,F31&gt;=0),IF(AND(F31&lt;=36,F31&gt;18),IF(index18&lt;=(F31-18),2,1),IF(index18&lt;=F31,1,0)),IF(index18&lt;=(F31-36),3,2))</f>
        <v>0</v>
      </c>
      <c r="W31" s="14">
        <f>IF(AND(F31&lt;=36,F31&gt;=0),IF(AND(F31&lt;=36,F31&gt;18),IF(index14&lt;=(F31-18),2,1),IF(index14&lt;=F31,1,0)),IF(index14&lt;=(F31-36),3,2))</f>
        <v>0</v>
      </c>
      <c r="X31" s="14">
        <f>IF(AND(F31&lt;=36,F31&gt;=0),IF(AND(F31&lt;=36,F31&gt;18),IF(index8&lt;=(F31-18),2,1),IF(index8&lt;=F31,1,0)),IF(index8&lt;=(F31-36),3,2))</f>
        <v>0</v>
      </c>
      <c r="Y31" s="14">
        <f>IF(AND(F31&lt;=36,F31&gt;=0),IF(AND(F31&lt;=36,F31&gt;18),IF(index4&lt;=(F31-18),2,1),IF(index4&lt;=F31,1,0)),IF(index4&lt;=(F31-36),3,2))</f>
        <v>0</v>
      </c>
      <c r="Z31" s="15">
        <f t="shared" si="4"/>
        <v>0</v>
      </c>
      <c r="AA31" s="16">
        <f t="shared" si="5"/>
        <v>0</v>
      </c>
    </row>
    <row r="32" spans="1:28" ht="12.75">
      <c r="A32" s="87"/>
      <c r="B32" s="90"/>
      <c r="C32" s="93"/>
      <c r="D32" s="96"/>
      <c r="E32" s="26">
        <f>AA33</f>
        <v>20</v>
      </c>
      <c r="F32" s="2" t="s">
        <v>13</v>
      </c>
      <c r="G32" s="13">
        <v>6</v>
      </c>
      <c r="H32" s="13">
        <v>4</v>
      </c>
      <c r="I32" s="13">
        <v>5</v>
      </c>
      <c r="J32" s="13">
        <v>7</v>
      </c>
      <c r="K32" s="13">
        <v>4</v>
      </c>
      <c r="L32" s="13">
        <v>5</v>
      </c>
      <c r="M32" s="13">
        <v>9</v>
      </c>
      <c r="N32" s="13">
        <v>3</v>
      </c>
      <c r="O32" s="13">
        <v>6</v>
      </c>
      <c r="P32" s="1">
        <f t="shared" si="3"/>
        <v>49</v>
      </c>
      <c r="Q32" s="13">
        <v>5</v>
      </c>
      <c r="R32" s="13">
        <v>3</v>
      </c>
      <c r="S32" s="13">
        <v>5</v>
      </c>
      <c r="T32" s="13">
        <v>5</v>
      </c>
      <c r="U32" s="13">
        <v>5</v>
      </c>
      <c r="V32" s="13">
        <v>4</v>
      </c>
      <c r="W32" s="13">
        <v>4</v>
      </c>
      <c r="X32" s="13">
        <v>5</v>
      </c>
      <c r="Y32" s="13">
        <v>6</v>
      </c>
      <c r="Z32" s="1">
        <f>SUM(Q32:Y32)</f>
        <v>42</v>
      </c>
      <c r="AA32" s="17">
        <f>P32+Z32</f>
        <v>91</v>
      </c>
      <c r="AB32" s="30"/>
    </row>
    <row r="33" spans="1:27" ht="12.75">
      <c r="A33" s="87"/>
      <c r="B33" s="90"/>
      <c r="C33" s="93"/>
      <c r="D33" s="96"/>
      <c r="E33" s="21"/>
      <c r="F33" s="21" t="s">
        <v>12</v>
      </c>
      <c r="G33" s="1">
        <f>IF(AND(G32&gt;0,(_par1+1-G32)&gt;=0),_par1+2-G32,0)</f>
        <v>1</v>
      </c>
      <c r="H33" s="1">
        <f>IF(AND(H32&gt;0,(_par2+1-H32)&gt;=0),_par2+2-H32,0)</f>
        <v>2</v>
      </c>
      <c r="I33" s="1">
        <f>IF(AND(I32&gt;0,(_par3+1-I32)&gt;=0),_par3+2-I32,0)</f>
        <v>1</v>
      </c>
      <c r="J33" s="1">
        <f>IF(AND(J32&gt;0,(_par4+1-J32)&gt;=0),_par4+2-J32,0)</f>
        <v>0</v>
      </c>
      <c r="K33" s="1">
        <f>IF(AND(K32&gt;0,(_par5+1-K32)&gt;=0),_par5+2-K32,0)</f>
        <v>1</v>
      </c>
      <c r="L33" s="1">
        <f>IF(AND(L32&gt;0,(_par6+1-L32)&gt;=0),_par6+2-L32,0)</f>
        <v>1</v>
      </c>
      <c r="M33" s="1">
        <f>IF(AND(M32&gt;0,(_par7+1-M32)&gt;=0),_par7+2-M32,0)</f>
        <v>0</v>
      </c>
      <c r="N33" s="1">
        <f>IF(AND(N32&gt;0,(_par8+1-N32)&gt;=0),_par8+2-N32,0)</f>
        <v>2</v>
      </c>
      <c r="O33" s="1">
        <f>IF(AND(O32&gt;0,(_par9+1-O32)&gt;=0),_par9+2-O32,0)</f>
        <v>0</v>
      </c>
      <c r="P33" s="1">
        <f t="shared" si="3"/>
        <v>8</v>
      </c>
      <c r="Q33" s="1">
        <f>IF(AND(Q32&gt;0,(_par10+1-Q32)&gt;=0),_par10+2-Q32,0)</f>
        <v>2</v>
      </c>
      <c r="R33" s="1">
        <f>IF(AND(R32&gt;0,(_par11+1-R32)&gt;=0),_par11+2-R32,0)</f>
        <v>2</v>
      </c>
      <c r="S33" s="1">
        <f>IF(AND(S32&gt;0,(_par12+1-S32)&gt;=0),_par12+2-S32,0)</f>
        <v>1</v>
      </c>
      <c r="T33" s="1">
        <f>IF(AND(T32&gt;0,(_par13+1-T32)&gt;=0),_par13+2-T32,0)</f>
        <v>1</v>
      </c>
      <c r="U33" s="1">
        <f>IF(AND(U32&gt;0,(_par14+1-U32)&gt;=0),_par14+2-U32,0)</f>
        <v>2</v>
      </c>
      <c r="V33" s="1">
        <f>IF(AND(V32&gt;0,(_par15+1-V32)&gt;=0),_par15+2-V32,0)</f>
        <v>1</v>
      </c>
      <c r="W33" s="1">
        <f>IF(AND(W32&gt;0,(_par16+1-W32)&gt;=0),_par16+2-W32,0)</f>
        <v>2</v>
      </c>
      <c r="X33" s="1">
        <f>IF(AND(X32&gt;0,(_par17+1-X32)&gt;=0),_par17+2-X32,0)</f>
        <v>1</v>
      </c>
      <c r="Y33" s="1">
        <f>IF(AND(Y32&gt;0,(_par18+1-Y32)&gt;=0),_par18+2-Y32,0)</f>
        <v>0</v>
      </c>
      <c r="Z33" s="1">
        <f t="shared" si="4"/>
        <v>12</v>
      </c>
      <c r="AA33" s="23">
        <f t="shared" si="5"/>
        <v>20</v>
      </c>
    </row>
    <row r="34" spans="1:27" ht="13.5" thickBot="1">
      <c r="A34" s="88"/>
      <c r="B34" s="91"/>
      <c r="C34" s="94"/>
      <c r="D34" s="97"/>
      <c r="E34" s="18"/>
      <c r="F34" s="18" t="s">
        <v>11</v>
      </c>
      <c r="G34" s="22">
        <f>IF(AND(G32&gt;0,(_par1+G31+1-G32)&gt;=0),_par1+G31+2-G32,0)</f>
        <v>1</v>
      </c>
      <c r="H34" s="22">
        <f>IF(AND(H32&gt;0,(_par2+H31+1-H32)&gt;=0),_par2+H31+2-H32,0)</f>
        <v>2</v>
      </c>
      <c r="I34" s="22">
        <f>IF(AND(I32&gt;0,(_par3+I31+1-I32)&gt;=0),_par3+I31+2-I32,0)</f>
        <v>1</v>
      </c>
      <c r="J34" s="22">
        <f>IF(AND(J32&gt;0,(_par4+J31+1-J32)&gt;=0),_par4+J31+2-J32,0)</f>
        <v>0</v>
      </c>
      <c r="K34" s="22">
        <f>IF(AND(K32&gt;0,(_par5+K31+1-K32)&gt;=0),_par5+K31+2-K32,0)</f>
        <v>1</v>
      </c>
      <c r="L34" s="22">
        <f>IF(AND(L32&gt;0,(_par6+L31+1-L32)&gt;=0),_par6+L31+2-L32,0)</f>
        <v>1</v>
      </c>
      <c r="M34" s="22">
        <f>IF(AND(M32&gt;0,(_par7+M31+1-M32)&gt;=0),_par7+M31+2-M32,0)</f>
        <v>0</v>
      </c>
      <c r="N34" s="22">
        <f>IF(AND(N32&gt;0,(_par8+N31+1-N32)&gt;=0),_par8+N31+2-N32,0)</f>
        <v>2</v>
      </c>
      <c r="O34" s="22">
        <f>IF(AND(O32&gt;0,(_par9+O31+1-O32)&gt;=0),_par9+O31+2-O32,0)</f>
        <v>0</v>
      </c>
      <c r="P34" s="22">
        <f t="shared" si="3"/>
        <v>8</v>
      </c>
      <c r="Q34" s="22">
        <f>IF(AND(Q32&gt;0,(_par10+Q31+1-Q32)&gt;=0),_par10+Q31+2-Q32,0)</f>
        <v>2</v>
      </c>
      <c r="R34" s="22">
        <f>IF(AND(R32&gt;0,(_par11+R31+1-R32)&gt;=0),_par11+R31+2-R32,0)</f>
        <v>2</v>
      </c>
      <c r="S34" s="22">
        <f>IF(AND(S32&gt;0,(_par12+S31+1-S32)&gt;=0),_par12+S31+2-S32,0)</f>
        <v>1</v>
      </c>
      <c r="T34" s="22">
        <f>IF(AND(T32&gt;0,(_par13+T31+1-T32)&gt;=0),_par13+T31+2-T32,0)</f>
        <v>1</v>
      </c>
      <c r="U34" s="22">
        <f>IF(AND(U32&gt;0,(_par14+U31+1-U32)&gt;=0),_par14+U31+2-U32,0)</f>
        <v>2</v>
      </c>
      <c r="V34" s="22">
        <f>IF(AND(V32&gt;0,(_par15+V31+1-V32)&gt;=0),_par15+V31+2-V32,0)</f>
        <v>1</v>
      </c>
      <c r="W34" s="22">
        <f>IF(AND(W32&gt;0,(_par16+W31+1-W32)&gt;=0),_par16+W31+2-W32,0)</f>
        <v>2</v>
      </c>
      <c r="X34" s="22">
        <f>IF(AND(X32&gt;0,(_par17+X31+1-X32)&gt;=0),_par17+X31+2-X32,0)</f>
        <v>1</v>
      </c>
      <c r="Y34" s="22">
        <f>IF(AND(Y32&gt;0,(_par18+Y31+1-Y32)&gt;=0),_par18+Y31+2-Y32,0)</f>
        <v>0</v>
      </c>
      <c r="Z34" s="22">
        <f t="shared" si="4"/>
        <v>12</v>
      </c>
      <c r="AA34" s="19">
        <f t="shared" si="5"/>
        <v>20</v>
      </c>
    </row>
    <row r="35" spans="1:27" ht="12.75">
      <c r="A35" s="86">
        <v>8</v>
      </c>
      <c r="B35" s="89" t="s">
        <v>51</v>
      </c>
      <c r="C35" s="92" t="s">
        <v>55</v>
      </c>
      <c r="D35" s="95" t="s">
        <v>43</v>
      </c>
      <c r="E35" s="25">
        <f>AA38</f>
        <v>17</v>
      </c>
      <c r="F35" s="24"/>
      <c r="G35" s="14">
        <f>IF(AND(F35&lt;=36,F35&gt;=0),IF(AND(F35&lt;=36,F35&gt;18),IF(index15&lt;=(F35-18),2,1),IF(index15&lt;=F35,1,0)),IF(index15&lt;=(F35-36),3,2))</f>
        <v>0</v>
      </c>
      <c r="H35" s="14">
        <f>IF(AND(F35&lt;=36,F35&gt;=0),IF(AND(F35&lt;=36,F35&gt;18),IF(index11&lt;=(F35-18),2,1),IF(index11&lt;=F35,1,0)),IF(index11&lt;=(F35-36),3,2))</f>
        <v>0</v>
      </c>
      <c r="I35" s="14">
        <f>IF(AND(F35&lt;=36,F35&gt;=0),IF(AND(F35&lt;=36,F35&gt;18),IF(index5&lt;=(F35-18),2,1),IF(index5&lt;=F35,1,0)),IF(index5&lt;=(F35-36),3,2))</f>
        <v>0</v>
      </c>
      <c r="J35" s="14">
        <f>IF(AND(F35&lt;=36,F35&gt;=0),IF(AND(F35&lt;=36,F35&gt;18),IF(index1&lt;=(F35-18),2,1),IF(index1&lt;=F35,1,0)),IF(index1&lt;=(F35-36),3,2))</f>
        <v>0</v>
      </c>
      <c r="K35" s="14">
        <f>IF(AND(F35&lt;=36,F35&gt;=0),IF(AND(F35&lt;=36,F35&gt;18),IF(index9&lt;=(F35-18),2,1),IF(index9&lt;=F35,1,0)),IF(index9&lt;=(F35-36),3,2))</f>
        <v>0</v>
      </c>
      <c r="L35" s="14">
        <f>IF(AND(F35&lt;=36,F35&gt;=0),IF(AND(F35&lt;=36,F35&gt;18),IF(index17&lt;=(F35-18),2,1),IF(index17&lt;=F35,1,0)),IF(index17&lt;=(F35-36),3,2))</f>
        <v>0</v>
      </c>
      <c r="M35" s="14">
        <f>IF(AND(F35&lt;=36,F35&gt;=0),IF(AND(F35&lt;=36,F35&gt;18),IF(index13&lt;=(F35-18),2,1),IF(index13&lt;=F35,1,0)),IF(index13&lt;=(F35-36),3,2))</f>
        <v>0</v>
      </c>
      <c r="N35" s="14">
        <f>IF(AND(F35&lt;=36,F35&gt;=0),IF(AND(F35&lt;=36,F35&gt;18),IF(index7&lt;=(F35-18),2,1),IF(index7&lt;=F35,1,0)),IF(index7&lt;=(F35-36),3,2))</f>
        <v>0</v>
      </c>
      <c r="O35" s="14">
        <f>IF(AND(F35&lt;=36,F35&gt;=0),IF(AND(F35&lt;=36,F35&gt;18),IF(index3&lt;=(F35-18),2,1),IF(index3&lt;=F35,1,0)),IF(index3&lt;=(F35-36),3,2))</f>
        <v>0</v>
      </c>
      <c r="P35" s="15">
        <f t="shared" si="3"/>
        <v>0</v>
      </c>
      <c r="Q35" s="14">
        <f>IF(AND(F35&lt;=36,F35&gt;=0),IF(AND(F35&lt;=36,F35&gt;18),IF(index16&lt;=(F35-18),2,1),IF(index16&lt;=F35,1,0)),IF(index16&lt;=(F35-36),3,2))</f>
        <v>0</v>
      </c>
      <c r="R35" s="14">
        <f>IF(AND(F35&lt;=36,F35&gt;=0),IF(AND(F35&lt;=36,F35&gt;18),IF(index12&lt;=(F35-18),2,1),IF(index12&lt;=F35,1,0)),IF(index12&lt;=(F35-36),3,2))</f>
        <v>0</v>
      </c>
      <c r="S35" s="14">
        <f>IF(AND(F35&lt;=36,F35&gt;=0),IF(AND(F35&lt;=36,F35&gt;18),IF(index6&lt;=(F35-18),2,1),IF(index6&lt;=F35,1,0)),IF(index6&lt;=(F35-36),3,2))</f>
        <v>0</v>
      </c>
      <c r="T35" s="14">
        <f>IF(AND(F35&lt;=36,F35&gt;=0),IF(AND(F35&lt;=36,F35&gt;18),IF(index2&lt;=(F35-18),2,1),IF(index2&lt;=F35,1,0)),IF(index2&lt;=(F35-36),3,2))</f>
        <v>0</v>
      </c>
      <c r="U35" s="14">
        <f>IF(AND(F35&lt;=36,F35&gt;=0),IF(AND(F35&lt;=36,F35&gt;18),IF(index10&lt;=(F35-18),2,1),IF(index10&lt;=F35,1,0)),IF(index10&lt;=(F35-36),3,2))</f>
        <v>0</v>
      </c>
      <c r="V35" s="14">
        <f>IF(AND(F35&lt;=36,F35&gt;=0),IF(AND(F35&lt;=36,F35&gt;18),IF(index18&lt;=(F35-18),2,1),IF(index18&lt;=F35,1,0)),IF(index18&lt;=(F35-36),3,2))</f>
        <v>0</v>
      </c>
      <c r="W35" s="14">
        <f>IF(AND(F35&lt;=36,F35&gt;=0),IF(AND(F35&lt;=36,F35&gt;18),IF(index14&lt;=(F35-18),2,1),IF(index14&lt;=F35,1,0)),IF(index14&lt;=(F35-36),3,2))</f>
        <v>0</v>
      </c>
      <c r="X35" s="14">
        <f>IF(AND(F35&lt;=36,F35&gt;=0),IF(AND(F35&lt;=36,F35&gt;18),IF(index8&lt;=(F35-18),2,1),IF(index8&lt;=F35,1,0)),IF(index8&lt;=(F35-36),3,2))</f>
        <v>0</v>
      </c>
      <c r="Y35" s="14">
        <f>IF(AND(F35&lt;=36,F35&gt;=0),IF(AND(F35&lt;=36,F35&gt;18),IF(index4&lt;=(F35-18),2,1),IF(index4&lt;=F35,1,0)),IF(index4&lt;=(F35-36),3,2))</f>
        <v>0</v>
      </c>
      <c r="Z35" s="15">
        <f t="shared" si="4"/>
        <v>0</v>
      </c>
      <c r="AA35" s="16">
        <f t="shared" si="5"/>
        <v>0</v>
      </c>
    </row>
    <row r="36" spans="1:28" ht="12.75">
      <c r="A36" s="87"/>
      <c r="B36" s="90"/>
      <c r="C36" s="93"/>
      <c r="D36" s="96"/>
      <c r="E36" s="26">
        <f>AA37</f>
        <v>17</v>
      </c>
      <c r="F36" s="2" t="s">
        <v>13</v>
      </c>
      <c r="G36" s="13">
        <v>5</v>
      </c>
      <c r="H36" s="13">
        <v>5</v>
      </c>
      <c r="I36" s="13">
        <v>4</v>
      </c>
      <c r="J36" s="13">
        <v>5</v>
      </c>
      <c r="K36" s="13">
        <v>4</v>
      </c>
      <c r="L36" s="13">
        <v>5</v>
      </c>
      <c r="M36" s="13">
        <v>7</v>
      </c>
      <c r="N36" s="13">
        <v>3</v>
      </c>
      <c r="O36" s="13">
        <v>6</v>
      </c>
      <c r="P36" s="1">
        <f t="shared" si="3"/>
        <v>44</v>
      </c>
      <c r="Q36" s="13">
        <v>7</v>
      </c>
      <c r="R36" s="13">
        <v>4</v>
      </c>
      <c r="S36" s="13">
        <v>5</v>
      </c>
      <c r="T36" s="13">
        <v>7</v>
      </c>
      <c r="U36" s="13">
        <v>5</v>
      </c>
      <c r="V36" s="13">
        <v>4</v>
      </c>
      <c r="W36" s="13">
        <v>5</v>
      </c>
      <c r="X36" s="13">
        <v>5</v>
      </c>
      <c r="Y36" s="13">
        <v>6</v>
      </c>
      <c r="Z36" s="1">
        <f t="shared" si="4"/>
        <v>48</v>
      </c>
      <c r="AA36" s="17">
        <f t="shared" si="5"/>
        <v>92</v>
      </c>
      <c r="AB36" s="30"/>
    </row>
    <row r="37" spans="1:27" ht="12.75">
      <c r="A37" s="87"/>
      <c r="B37" s="90"/>
      <c r="C37" s="93"/>
      <c r="D37" s="96"/>
      <c r="E37" s="21"/>
      <c r="F37" s="21" t="s">
        <v>12</v>
      </c>
      <c r="G37" s="1">
        <f>IF(AND(G36&gt;0,(_par1+1-G36)&gt;=0),_par1+2-G36,0)</f>
        <v>2</v>
      </c>
      <c r="H37" s="1">
        <f>IF(AND(H36&gt;0,(_par2+1-H36)&gt;=0),_par2+2-H36,0)</f>
        <v>1</v>
      </c>
      <c r="I37" s="1">
        <f>IF(AND(I36&gt;0,(_par3+1-I36)&gt;=0),_par3+2-I36,0)</f>
        <v>2</v>
      </c>
      <c r="J37" s="1">
        <f>IF(AND(J36&gt;0,(_par4+1-J36)&gt;=0),_par4+2-J36,0)</f>
        <v>1</v>
      </c>
      <c r="K37" s="1">
        <f>IF(AND(K36&gt;0,(_par5+1-K36)&gt;=0),_par5+2-K36,0)</f>
        <v>1</v>
      </c>
      <c r="L37" s="1">
        <f>IF(AND(L36&gt;0,(_par6+1-L36)&gt;=0),_par6+2-L36,0)</f>
        <v>1</v>
      </c>
      <c r="M37" s="1">
        <f>IF(AND(M36&gt;0,(_par7+1-M36)&gt;=0),_par7+2-M36,0)</f>
        <v>0</v>
      </c>
      <c r="N37" s="1">
        <f>IF(AND(N36&gt;0,(_par8+1-N36)&gt;=0),_par8+2-N36,0)</f>
        <v>2</v>
      </c>
      <c r="O37" s="1">
        <f>IF(AND(O36&gt;0,(_par9+1-O36)&gt;=0),_par9+2-O36,0)</f>
        <v>0</v>
      </c>
      <c r="P37" s="1">
        <f t="shared" si="3"/>
        <v>10</v>
      </c>
      <c r="Q37" s="1">
        <f>IF(AND(Q36&gt;0,(_par10+1-Q36)&gt;=0),_par10+2-Q36,0)</f>
        <v>0</v>
      </c>
      <c r="R37" s="1">
        <f>IF(AND(R36&gt;0,(_par11+1-R36)&gt;=0),_par11+2-R36,0)</f>
        <v>1</v>
      </c>
      <c r="S37" s="1">
        <f>IF(AND(S36&gt;0,(_par12+1-S36)&gt;=0),_par12+2-S36,0)</f>
        <v>1</v>
      </c>
      <c r="T37" s="1">
        <f>IF(AND(T36&gt;0,(_par13+1-T36)&gt;=0),_par13+2-T36,0)</f>
        <v>0</v>
      </c>
      <c r="U37" s="1">
        <f>IF(AND(U36&gt;0,(_par14+1-U36)&gt;=0),_par14+2-U36,0)</f>
        <v>2</v>
      </c>
      <c r="V37" s="1">
        <f>IF(AND(V36&gt;0,(_par15+1-V36)&gt;=0),_par15+2-V36,0)</f>
        <v>1</v>
      </c>
      <c r="W37" s="1">
        <f>IF(AND(W36&gt;0,(_par16+1-W36)&gt;=0),_par16+2-W36,0)</f>
        <v>1</v>
      </c>
      <c r="X37" s="1">
        <f>IF(AND(X36&gt;0,(_par17+1-X36)&gt;=0),_par17+2-X36,0)</f>
        <v>1</v>
      </c>
      <c r="Y37" s="1">
        <f>IF(AND(Y36&gt;0,(_par18+1-Y36)&gt;=0),_par18+2-Y36,0)</f>
        <v>0</v>
      </c>
      <c r="Z37" s="1">
        <f t="shared" si="4"/>
        <v>7</v>
      </c>
      <c r="AA37" s="23">
        <f t="shared" si="5"/>
        <v>17</v>
      </c>
    </row>
    <row r="38" spans="1:27" ht="13.5" thickBot="1">
      <c r="A38" s="88"/>
      <c r="B38" s="91"/>
      <c r="C38" s="94"/>
      <c r="D38" s="97"/>
      <c r="E38" s="18"/>
      <c r="F38" s="18" t="s">
        <v>11</v>
      </c>
      <c r="G38" s="22">
        <f>IF(AND(G36&gt;0,(_par1+G35+1-G36)&gt;=0),_par1+G35+2-G36,0)</f>
        <v>2</v>
      </c>
      <c r="H38" s="22">
        <f>IF(AND(H36&gt;0,(_par2+H35+1-H36)&gt;=0),_par2+H35+2-H36,0)</f>
        <v>1</v>
      </c>
      <c r="I38" s="22">
        <f>IF(AND(I36&gt;0,(_par3+I35+1-I36)&gt;=0),_par3+I35+2-I36,0)</f>
        <v>2</v>
      </c>
      <c r="J38" s="22">
        <f>IF(AND(J36&gt;0,(_par4+J35+1-J36)&gt;=0),_par4+J35+2-J36,0)</f>
        <v>1</v>
      </c>
      <c r="K38" s="22">
        <f>IF(AND(K36&gt;0,(_par5+K35+1-K36)&gt;=0),_par5+K35+2-K36,0)</f>
        <v>1</v>
      </c>
      <c r="L38" s="22">
        <f>IF(AND(L36&gt;0,(_par6+L35+1-L36)&gt;=0),_par6+L35+2-L36,0)</f>
        <v>1</v>
      </c>
      <c r="M38" s="22">
        <f>IF(AND(M36&gt;0,(_par7+M35+1-M36)&gt;=0),_par7+M35+2-M36,0)</f>
        <v>0</v>
      </c>
      <c r="N38" s="22">
        <f>IF(AND(N36&gt;0,(_par8+N35+1-N36)&gt;=0),_par8+N35+2-N36,0)</f>
        <v>2</v>
      </c>
      <c r="O38" s="22">
        <f>IF(AND(O36&gt;0,(_par9+O35+1-O36)&gt;=0),_par9+O35+2-O36,0)</f>
        <v>0</v>
      </c>
      <c r="P38" s="22">
        <f t="shared" si="3"/>
        <v>10</v>
      </c>
      <c r="Q38" s="22">
        <f>IF(AND(Q36&gt;0,(_par10+Q35+1-Q36)&gt;=0),_par10+Q35+2-Q36,0)</f>
        <v>0</v>
      </c>
      <c r="R38" s="22">
        <f>IF(AND(R36&gt;0,(_par11+R35+1-R36)&gt;=0),_par11+R35+2-R36,0)</f>
        <v>1</v>
      </c>
      <c r="S38" s="22">
        <f>IF(AND(S36&gt;0,(_par12+S35+1-S36)&gt;=0),_par12+S35+2-S36,0)</f>
        <v>1</v>
      </c>
      <c r="T38" s="22">
        <f>IF(AND(T36&gt;0,(_par13+T35+1-T36)&gt;=0),_par13+T35+2-T36,0)</f>
        <v>0</v>
      </c>
      <c r="U38" s="22">
        <f>IF(AND(U36&gt;0,(_par14+U35+1-U36)&gt;=0),_par14+U35+2-U36,0)</f>
        <v>2</v>
      </c>
      <c r="V38" s="22">
        <f>IF(AND(V36&gt;0,(_par15+V35+1-V36)&gt;=0),_par15+V35+2-V36,0)</f>
        <v>1</v>
      </c>
      <c r="W38" s="22">
        <f>IF(AND(W36&gt;0,(_par16+W35+1-W36)&gt;=0),_par16+W35+2-W36,0)</f>
        <v>1</v>
      </c>
      <c r="X38" s="22">
        <f>IF(AND(X36&gt;0,(_par17+X35+1-X36)&gt;=0),_par17+X35+2-X36,0)</f>
        <v>1</v>
      </c>
      <c r="Y38" s="22">
        <f>IF(AND(Y36&gt;0,(_par18+Y35+1-Y36)&gt;=0),_par18+Y35+2-Y36,0)</f>
        <v>0</v>
      </c>
      <c r="Z38" s="22">
        <f t="shared" si="4"/>
        <v>7</v>
      </c>
      <c r="AA38" s="19">
        <f t="shared" si="5"/>
        <v>17</v>
      </c>
    </row>
    <row r="39" spans="1:27" ht="12.75">
      <c r="A39" s="86">
        <v>9</v>
      </c>
      <c r="B39" s="89" t="s">
        <v>51</v>
      </c>
      <c r="C39" s="92" t="s">
        <v>37</v>
      </c>
      <c r="D39" s="95" t="s">
        <v>36</v>
      </c>
      <c r="E39" s="25">
        <f>AA42</f>
        <v>12</v>
      </c>
      <c r="F39" s="24"/>
      <c r="G39" s="14">
        <f>IF(AND(F39&lt;=36,F39&gt;=0),IF(AND(F39&lt;=36,F39&gt;18),IF(index15&lt;=(F39-18),2,1),IF(index15&lt;=F39,1,0)),IF(index15&lt;=(F39-36),3,2))</f>
        <v>0</v>
      </c>
      <c r="H39" s="14">
        <f>IF(AND(F39&lt;=36,F39&gt;=0),IF(AND(F39&lt;=36,F39&gt;18),IF(index11&lt;=(F39-18),2,1),IF(index11&lt;=F39,1,0)),IF(index11&lt;=(F39-36),3,2))</f>
        <v>0</v>
      </c>
      <c r="I39" s="14">
        <f>IF(AND(F39&lt;=36,F39&gt;=0),IF(AND(F39&lt;=36,F39&gt;18),IF(index5&lt;=(F39-18),2,1),IF(index5&lt;=F39,1,0)),IF(index5&lt;=(F39-36),3,2))</f>
        <v>0</v>
      </c>
      <c r="J39" s="14">
        <f>IF(AND(F39&lt;=36,F39&gt;=0),IF(AND(F39&lt;=36,F39&gt;18),IF(index1&lt;=(F39-18),2,1),IF(index1&lt;=F39,1,0)),IF(index1&lt;=(F39-36),3,2))</f>
        <v>0</v>
      </c>
      <c r="K39" s="14">
        <f>IF(AND(F39&lt;=36,F39&gt;=0),IF(AND(F39&lt;=36,F39&gt;18),IF(index9&lt;=(F39-18),2,1),IF(index9&lt;=F39,1,0)),IF(index9&lt;=(F39-36),3,2))</f>
        <v>0</v>
      </c>
      <c r="L39" s="14">
        <f>IF(AND(F39&lt;=36,F39&gt;=0),IF(AND(F39&lt;=36,F39&gt;18),IF(index17&lt;=(F39-18),2,1),IF(index17&lt;=F39,1,0)),IF(index17&lt;=(F39-36),3,2))</f>
        <v>0</v>
      </c>
      <c r="M39" s="14">
        <f>IF(AND(F39&lt;=36,F39&gt;=0),IF(AND(F39&lt;=36,F39&gt;18),IF(index13&lt;=(F39-18),2,1),IF(index13&lt;=F39,1,0)),IF(index13&lt;=(F39-36),3,2))</f>
        <v>0</v>
      </c>
      <c r="N39" s="14">
        <f>IF(AND(F39&lt;=36,F39&gt;=0),IF(AND(F39&lt;=36,F39&gt;18),IF(index7&lt;=(F39-18),2,1),IF(index7&lt;=F39,1,0)),IF(index7&lt;=(F39-36),3,2))</f>
        <v>0</v>
      </c>
      <c r="O39" s="14">
        <f>IF(AND(F39&lt;=36,F39&gt;=0),IF(AND(F39&lt;=36,F39&gt;18),IF(index3&lt;=(F39-18),2,1),IF(index3&lt;=F39,1,0)),IF(index3&lt;=(F39-36),3,2))</f>
        <v>0</v>
      </c>
      <c r="P39" s="15">
        <f t="shared" si="3"/>
        <v>0</v>
      </c>
      <c r="Q39" s="14">
        <f>IF(AND(F39&lt;=36,F39&gt;=0),IF(AND(F39&lt;=36,F39&gt;18),IF(index16&lt;=(F39-18),2,1),IF(index16&lt;=F39,1,0)),IF(index16&lt;=(F39-36),3,2))</f>
        <v>0</v>
      </c>
      <c r="R39" s="14">
        <f>IF(AND(F39&lt;=36,F39&gt;=0),IF(AND(F39&lt;=36,F39&gt;18),IF(index12&lt;=(F39-18),2,1),IF(index12&lt;=F39,1,0)),IF(index12&lt;=(F39-36),3,2))</f>
        <v>0</v>
      </c>
      <c r="S39" s="14">
        <f>IF(AND(F39&lt;=36,F39&gt;=0),IF(AND(F39&lt;=36,F39&gt;18),IF(index6&lt;=(F39-18),2,1),IF(index6&lt;=F39,1,0)),IF(index6&lt;=(F39-36),3,2))</f>
        <v>0</v>
      </c>
      <c r="T39" s="14">
        <f>IF(AND(F39&lt;=36,F39&gt;=0),IF(AND(F39&lt;=36,F39&gt;18),IF(index2&lt;=(F39-18),2,1),IF(index2&lt;=F39,1,0)),IF(index2&lt;=(F39-36),3,2))</f>
        <v>0</v>
      </c>
      <c r="U39" s="14">
        <f>IF(AND(F39&lt;=36,F39&gt;=0),IF(AND(F39&lt;=36,F39&gt;18),IF(index10&lt;=(F39-18),2,1),IF(index10&lt;=F39,1,0)),IF(index10&lt;=(F39-36),3,2))</f>
        <v>0</v>
      </c>
      <c r="V39" s="14">
        <f>IF(AND(F39&lt;=36,F39&gt;=0),IF(AND(F39&lt;=36,F39&gt;18),IF(index18&lt;=(F39-18),2,1),IF(index18&lt;=F39,1,0)),IF(index18&lt;=(F39-36),3,2))</f>
        <v>0</v>
      </c>
      <c r="W39" s="14">
        <f>IF(AND(F39&lt;=36,F39&gt;=0),IF(AND(F39&lt;=36,F39&gt;18),IF(index14&lt;=(F39-18),2,1),IF(index14&lt;=F39,1,0)),IF(index14&lt;=(F39-36),3,2))</f>
        <v>0</v>
      </c>
      <c r="X39" s="14">
        <f>IF(AND(F39&lt;=36,F39&gt;=0),IF(AND(F39&lt;=36,F39&gt;18),IF(index8&lt;=(F39-18),2,1),IF(index8&lt;=F39,1,0)),IF(index8&lt;=(F39-36),3,2))</f>
        <v>0</v>
      </c>
      <c r="Y39" s="14">
        <f>IF(AND(F39&lt;=36,F39&gt;=0),IF(AND(F39&lt;=36,F39&gt;18),IF(index4&lt;=(F39-18),2,1),IF(index4&lt;=F39,1,0)),IF(index4&lt;=(F39-36),3,2))</f>
        <v>0</v>
      </c>
      <c r="Z39" s="15">
        <f t="shared" si="4"/>
        <v>0</v>
      </c>
      <c r="AA39" s="16">
        <f t="shared" si="5"/>
        <v>0</v>
      </c>
    </row>
    <row r="40" spans="1:28" ht="12.75">
      <c r="A40" s="87"/>
      <c r="B40" s="90"/>
      <c r="C40" s="93"/>
      <c r="D40" s="96"/>
      <c r="E40" s="26">
        <f>AA41</f>
        <v>12</v>
      </c>
      <c r="F40" s="2" t="s">
        <v>13</v>
      </c>
      <c r="G40" s="13">
        <v>6</v>
      </c>
      <c r="H40" s="13">
        <v>6</v>
      </c>
      <c r="I40" s="13">
        <v>4</v>
      </c>
      <c r="J40" s="13">
        <v>5</v>
      </c>
      <c r="K40" s="13">
        <v>4</v>
      </c>
      <c r="L40" s="13">
        <v>6</v>
      </c>
      <c r="M40" s="13">
        <v>6</v>
      </c>
      <c r="N40" s="13">
        <v>4</v>
      </c>
      <c r="O40" s="13">
        <v>8</v>
      </c>
      <c r="P40" s="1">
        <f t="shared" si="3"/>
        <v>49</v>
      </c>
      <c r="Q40" s="13">
        <v>6</v>
      </c>
      <c r="R40" s="13">
        <v>4</v>
      </c>
      <c r="S40" s="13">
        <v>5</v>
      </c>
      <c r="T40" s="13">
        <v>9</v>
      </c>
      <c r="U40" s="13">
        <v>6</v>
      </c>
      <c r="V40" s="13">
        <v>6</v>
      </c>
      <c r="W40" s="13">
        <v>5</v>
      </c>
      <c r="X40" s="13">
        <v>6</v>
      </c>
      <c r="Y40" s="13">
        <v>6</v>
      </c>
      <c r="Z40" s="1">
        <f t="shared" si="4"/>
        <v>53</v>
      </c>
      <c r="AA40" s="17">
        <f t="shared" si="5"/>
        <v>102</v>
      </c>
      <c r="AB40" s="30"/>
    </row>
    <row r="41" spans="1:27" ht="12.75">
      <c r="A41" s="87"/>
      <c r="B41" s="90"/>
      <c r="C41" s="93"/>
      <c r="D41" s="96"/>
      <c r="E41" s="21"/>
      <c r="F41" s="21" t="s">
        <v>12</v>
      </c>
      <c r="G41" s="1">
        <f>IF(AND(G40&gt;0,(_par1+1-G40)&gt;=0),_par1+2-G40,0)</f>
        <v>1</v>
      </c>
      <c r="H41" s="1">
        <f>IF(AND(H40&gt;0,(_par2+1-H40)&gt;=0),_par2+2-H40,0)</f>
        <v>0</v>
      </c>
      <c r="I41" s="1">
        <f>IF(AND(I40&gt;0,(_par3+1-I40)&gt;=0),_par3+2-I40,0)</f>
        <v>2</v>
      </c>
      <c r="J41" s="1">
        <f>IF(AND(J40&gt;0,(_par4+1-J40)&gt;=0),_par4+2-J40,0)</f>
        <v>1</v>
      </c>
      <c r="K41" s="1">
        <f>IF(AND(K40&gt;0,(_par5+1-K40)&gt;=0),_par5+2-K40,0)</f>
        <v>1</v>
      </c>
      <c r="L41" s="1">
        <f>IF(AND(L40&gt;0,(_par6+1-L40)&gt;=0),_par6+2-L40,0)</f>
        <v>0</v>
      </c>
      <c r="M41" s="1">
        <f>IF(AND(M40&gt;0,(_par7+1-M40)&gt;=0),_par7+2-M40,0)</f>
        <v>1</v>
      </c>
      <c r="N41" s="1">
        <f>IF(AND(N40&gt;0,(_par8+1-N40)&gt;=0),_par8+2-N40,0)</f>
        <v>1</v>
      </c>
      <c r="O41" s="1">
        <f>IF(AND(O40&gt;0,(_par9+1-O40)&gt;=0),_par9+2-O40,0)</f>
        <v>0</v>
      </c>
      <c r="P41" s="1">
        <f t="shared" si="3"/>
        <v>7</v>
      </c>
      <c r="Q41" s="1">
        <f>IF(AND(Q40&gt;0,(_par10+1-Q40)&gt;=0),_par10+2-Q40,0)</f>
        <v>1</v>
      </c>
      <c r="R41" s="1">
        <f>IF(AND(R40&gt;0,(_par11+1-R40)&gt;=0),_par11+2-R40,0)</f>
        <v>1</v>
      </c>
      <c r="S41" s="1">
        <f>IF(AND(S40&gt;0,(_par12+1-S40)&gt;=0),_par12+2-S40,0)</f>
        <v>1</v>
      </c>
      <c r="T41" s="1">
        <f>IF(AND(T40&gt;0,(_par13+1-T40)&gt;=0),_par13+2-T40,0)</f>
        <v>0</v>
      </c>
      <c r="U41" s="1">
        <f>IF(AND(U40&gt;0,(_par14+1-U40)&gt;=0),_par14+2-U40,0)</f>
        <v>1</v>
      </c>
      <c r="V41" s="1">
        <f>IF(AND(V40&gt;0,(_par15+1-V40)&gt;=0),_par15+2-V40,0)</f>
        <v>0</v>
      </c>
      <c r="W41" s="1">
        <f>IF(AND(W40&gt;0,(_par16+1-W40)&gt;=0),_par16+2-W40,0)</f>
        <v>1</v>
      </c>
      <c r="X41" s="1">
        <f>IF(AND(X40&gt;0,(_par17+1-X40)&gt;=0),_par17+2-X40,0)</f>
        <v>0</v>
      </c>
      <c r="Y41" s="1">
        <f>IF(AND(Y40&gt;0,(_par18+1-Y40)&gt;=0),_par18+2-Y40,0)</f>
        <v>0</v>
      </c>
      <c r="Z41" s="1">
        <f t="shared" si="4"/>
        <v>5</v>
      </c>
      <c r="AA41" s="23">
        <f t="shared" si="5"/>
        <v>12</v>
      </c>
    </row>
    <row r="42" spans="1:27" ht="13.5" thickBot="1">
      <c r="A42" s="88"/>
      <c r="B42" s="91"/>
      <c r="C42" s="94"/>
      <c r="D42" s="97"/>
      <c r="E42" s="18"/>
      <c r="F42" s="18" t="s">
        <v>11</v>
      </c>
      <c r="G42" s="22">
        <f>IF(AND(G40&gt;0,(_par1+G39+1-G40)&gt;=0),_par1+G39+2-G40,0)</f>
        <v>1</v>
      </c>
      <c r="H42" s="22">
        <f>IF(AND(H40&gt;0,(_par2+H39+1-H40)&gt;=0),_par2+H39+2-H40,0)</f>
        <v>0</v>
      </c>
      <c r="I42" s="22">
        <f>IF(AND(I40&gt;0,(_par3+I39+1-I40)&gt;=0),_par3+I39+2-I40,0)</f>
        <v>2</v>
      </c>
      <c r="J42" s="22">
        <f>IF(AND(J40&gt;0,(_par4+J39+1-J40)&gt;=0),_par4+J39+2-J40,0)</f>
        <v>1</v>
      </c>
      <c r="K42" s="22">
        <f>IF(AND(K40&gt;0,(_par5+K39+1-K40)&gt;=0),_par5+K39+2-K40,0)</f>
        <v>1</v>
      </c>
      <c r="L42" s="22">
        <f>IF(AND(L40&gt;0,(_par6+L39+1-L40)&gt;=0),_par6+L39+2-L40,0)</f>
        <v>0</v>
      </c>
      <c r="M42" s="22">
        <f>IF(AND(M40&gt;0,(_par7+M39+1-M40)&gt;=0),_par7+M39+2-M40,0)</f>
        <v>1</v>
      </c>
      <c r="N42" s="22">
        <f>IF(AND(N40&gt;0,(_par8+N39+1-N40)&gt;=0),_par8+N39+2-N40,0)</f>
        <v>1</v>
      </c>
      <c r="O42" s="22">
        <f>IF(AND(O40&gt;0,(_par9+O39+1-O40)&gt;=0),_par9+O39+2-O40,0)</f>
        <v>0</v>
      </c>
      <c r="P42" s="22">
        <f t="shared" si="3"/>
        <v>7</v>
      </c>
      <c r="Q42" s="22">
        <f>IF(AND(Q40&gt;0,(_par10+Q39+1-Q40)&gt;=0),_par10+Q39+2-Q40,0)</f>
        <v>1</v>
      </c>
      <c r="R42" s="22">
        <f>IF(AND(R40&gt;0,(_par11+R39+1-R40)&gt;=0),_par11+R39+2-R40,0)</f>
        <v>1</v>
      </c>
      <c r="S42" s="22">
        <f>IF(AND(S40&gt;0,(_par12+S39+1-S40)&gt;=0),_par12+S39+2-S40,0)</f>
        <v>1</v>
      </c>
      <c r="T42" s="22">
        <f>IF(AND(T40&gt;0,(_par13+T39+1-T40)&gt;=0),_par13+T39+2-T40,0)</f>
        <v>0</v>
      </c>
      <c r="U42" s="22">
        <f>IF(AND(U40&gt;0,(_par14+U39+1-U40)&gt;=0),_par14+U39+2-U40,0)</f>
        <v>1</v>
      </c>
      <c r="V42" s="22">
        <f>IF(AND(V40&gt;0,(_par15+V39+1-V40)&gt;=0),_par15+V39+2-V40,0)</f>
        <v>0</v>
      </c>
      <c r="W42" s="22">
        <f>IF(AND(W40&gt;0,(_par16+W39+1-W40)&gt;=0),_par16+W39+2-W40,0)</f>
        <v>1</v>
      </c>
      <c r="X42" s="22">
        <f>IF(AND(X40&gt;0,(_par17+X39+1-X40)&gt;=0),_par17+X39+2-X40,0)</f>
        <v>0</v>
      </c>
      <c r="Y42" s="22">
        <f>IF(AND(Y40&gt;0,(_par18+Y39+1-Y40)&gt;=0),_par18+Y39+2-Y40,0)</f>
        <v>0</v>
      </c>
      <c r="Z42" s="22">
        <f t="shared" si="4"/>
        <v>5</v>
      </c>
      <c r="AA42" s="19">
        <f t="shared" si="5"/>
        <v>12</v>
      </c>
    </row>
    <row r="43" spans="1:27" ht="12.75">
      <c r="A43" s="86">
        <v>10</v>
      </c>
      <c r="B43" s="89" t="s">
        <v>51</v>
      </c>
      <c r="C43" s="92" t="s">
        <v>58</v>
      </c>
      <c r="D43" s="95" t="s">
        <v>59</v>
      </c>
      <c r="E43" s="25">
        <f>AA46</f>
        <v>11</v>
      </c>
      <c r="F43" s="24"/>
      <c r="G43" s="14">
        <f>IF(AND(F43&lt;=36,F43&gt;=0),IF(AND(F43&lt;=36,F43&gt;18),IF(index15&lt;=(F43-18),2,1),IF(index15&lt;=F43,1,0)),IF(index15&lt;=(F43-36),3,2))</f>
        <v>0</v>
      </c>
      <c r="H43" s="14">
        <f>IF(AND(F43&lt;=36,F43&gt;=0),IF(AND(F43&lt;=36,F43&gt;18),IF(index11&lt;=(F43-18),2,1),IF(index11&lt;=F43,1,0)),IF(index11&lt;=(F43-36),3,2))</f>
        <v>0</v>
      </c>
      <c r="I43" s="14">
        <f>IF(AND(F43&lt;=36,F43&gt;=0),IF(AND(F43&lt;=36,F43&gt;18),IF(index5&lt;=(F43-18),2,1),IF(index5&lt;=F43,1,0)),IF(index5&lt;=(F43-36),3,2))</f>
        <v>0</v>
      </c>
      <c r="J43" s="14">
        <f>IF(AND(F43&lt;=36,F43&gt;=0),IF(AND(F43&lt;=36,F43&gt;18),IF(index1&lt;=(F43-18),2,1),IF(index1&lt;=F43,1,0)),IF(index1&lt;=(F43-36),3,2))</f>
        <v>0</v>
      </c>
      <c r="K43" s="14">
        <f>IF(AND(F43&lt;=36,F43&gt;=0),IF(AND(F43&lt;=36,F43&gt;18),IF(index9&lt;=(F43-18),2,1),IF(index9&lt;=F43,1,0)),IF(index9&lt;=(F43-36),3,2))</f>
        <v>0</v>
      </c>
      <c r="L43" s="14">
        <f>IF(AND(F43&lt;=36,F43&gt;=0),IF(AND(F43&lt;=36,F43&gt;18),IF(index17&lt;=(F43-18),2,1),IF(index17&lt;=F43,1,0)),IF(index17&lt;=(F43-36),3,2))</f>
        <v>0</v>
      </c>
      <c r="M43" s="14">
        <f>IF(AND(F43&lt;=36,F43&gt;=0),IF(AND(F43&lt;=36,F43&gt;18),IF(index13&lt;=(F43-18),2,1),IF(index13&lt;=F43,1,0)),IF(index13&lt;=(F43-36),3,2))</f>
        <v>0</v>
      </c>
      <c r="N43" s="14">
        <f>IF(AND(F43&lt;=36,F43&gt;=0),IF(AND(F43&lt;=36,F43&gt;18),IF(index7&lt;=(F43-18),2,1),IF(index7&lt;=F43,1,0)),IF(index7&lt;=(F43-36),3,2))</f>
        <v>0</v>
      </c>
      <c r="O43" s="14">
        <f>IF(AND(F43&lt;=36,F43&gt;=0),IF(AND(F43&lt;=36,F43&gt;18),IF(index3&lt;=(F43-18),2,1),IF(index3&lt;=F43,1,0)),IF(index3&lt;=(F43-36),3,2))</f>
        <v>0</v>
      </c>
      <c r="P43" s="15">
        <f t="shared" si="3"/>
        <v>0</v>
      </c>
      <c r="Q43" s="14">
        <f>IF(AND(F43&lt;=36,F43&gt;=0),IF(AND(F43&lt;=36,F43&gt;18),IF(index16&lt;=(F43-18),2,1),IF(index16&lt;=F43,1,0)),IF(index16&lt;=(F43-36),3,2))</f>
        <v>0</v>
      </c>
      <c r="R43" s="14">
        <f>IF(AND(F43&lt;=36,F43&gt;=0),IF(AND(F43&lt;=36,F43&gt;18),IF(index12&lt;=(F43-18),2,1),IF(index12&lt;=F43,1,0)),IF(index12&lt;=(F43-36),3,2))</f>
        <v>0</v>
      </c>
      <c r="S43" s="14">
        <f>IF(AND(F43&lt;=36,F43&gt;=0),IF(AND(F43&lt;=36,F43&gt;18),IF(index6&lt;=(F43-18),2,1),IF(index6&lt;=F43,1,0)),IF(index6&lt;=(F43-36),3,2))</f>
        <v>0</v>
      </c>
      <c r="T43" s="14">
        <f>IF(AND(F43&lt;=36,F43&gt;=0),IF(AND(F43&lt;=36,F43&gt;18),IF(index2&lt;=(F43-18),2,1),IF(index2&lt;=F43,1,0)),IF(index2&lt;=(F43-36),3,2))</f>
        <v>0</v>
      </c>
      <c r="U43" s="14">
        <f>IF(AND(F43&lt;=36,F43&gt;=0),IF(AND(F43&lt;=36,F43&gt;18),IF(index10&lt;=(F43-18),2,1),IF(index10&lt;=F43,1,0)),IF(index10&lt;=(F43-36),3,2))</f>
        <v>0</v>
      </c>
      <c r="V43" s="14">
        <f>IF(AND(F43&lt;=36,F43&gt;=0),IF(AND(F43&lt;=36,F43&gt;18),IF(index18&lt;=(F43-18),2,1),IF(index18&lt;=F43,1,0)),IF(index18&lt;=(F43-36),3,2))</f>
        <v>0</v>
      </c>
      <c r="W43" s="14">
        <f>IF(AND(F43&lt;=36,F43&gt;=0),IF(AND(F43&lt;=36,F43&gt;18),IF(index14&lt;=(F43-18),2,1),IF(index14&lt;=F43,1,0)),IF(index14&lt;=(F43-36),3,2))</f>
        <v>0</v>
      </c>
      <c r="X43" s="14">
        <f>IF(AND(F43&lt;=36,F43&gt;=0),IF(AND(F43&lt;=36,F43&gt;18),IF(index8&lt;=(F43-18),2,1),IF(index8&lt;=F43,1,0)),IF(index8&lt;=(F43-36),3,2))</f>
        <v>0</v>
      </c>
      <c r="Y43" s="14">
        <f>IF(AND(F43&lt;=36,F43&gt;=0),IF(AND(F43&lt;=36,F43&gt;18),IF(index4&lt;=(F43-18),2,1),IF(index4&lt;=F43,1,0)),IF(index4&lt;=(F43-36),3,2))</f>
        <v>0</v>
      </c>
      <c r="Z43" s="15">
        <f t="shared" si="4"/>
        <v>0</v>
      </c>
      <c r="AA43" s="16">
        <f t="shared" si="5"/>
        <v>0</v>
      </c>
    </row>
    <row r="44" spans="1:28" ht="12.75">
      <c r="A44" s="87"/>
      <c r="B44" s="90"/>
      <c r="C44" s="93"/>
      <c r="D44" s="96"/>
      <c r="E44" s="26">
        <f>AA45</f>
        <v>11</v>
      </c>
      <c r="F44" s="2" t="s">
        <v>13</v>
      </c>
      <c r="G44" s="13">
        <v>6</v>
      </c>
      <c r="H44" s="13">
        <v>5</v>
      </c>
      <c r="I44" s="13">
        <v>4</v>
      </c>
      <c r="J44" s="13">
        <v>6</v>
      </c>
      <c r="K44" s="13">
        <v>4</v>
      </c>
      <c r="L44" s="13">
        <v>4</v>
      </c>
      <c r="M44" s="13">
        <v>7</v>
      </c>
      <c r="N44" s="13">
        <v>4</v>
      </c>
      <c r="O44" s="13">
        <v>6</v>
      </c>
      <c r="P44" s="1">
        <f t="shared" si="3"/>
        <v>46</v>
      </c>
      <c r="Q44" s="13">
        <v>5</v>
      </c>
      <c r="R44" s="13">
        <v>5</v>
      </c>
      <c r="S44" s="13">
        <v>7</v>
      </c>
      <c r="T44" s="13">
        <v>10</v>
      </c>
      <c r="U44" s="13">
        <v>7</v>
      </c>
      <c r="V44" s="13">
        <v>4</v>
      </c>
      <c r="W44" s="13">
        <v>7</v>
      </c>
      <c r="X44" s="13">
        <v>6</v>
      </c>
      <c r="Y44" s="13">
        <v>7</v>
      </c>
      <c r="Z44" s="1">
        <f t="shared" si="4"/>
        <v>58</v>
      </c>
      <c r="AA44" s="17">
        <f t="shared" si="5"/>
        <v>104</v>
      </c>
      <c r="AB44" s="30"/>
    </row>
    <row r="45" spans="1:27" ht="12.75">
      <c r="A45" s="87"/>
      <c r="B45" s="90"/>
      <c r="C45" s="93"/>
      <c r="D45" s="96"/>
      <c r="E45" s="21"/>
      <c r="F45" s="21" t="s">
        <v>12</v>
      </c>
      <c r="G45" s="1">
        <f>IF(AND(G44&gt;0,(_par1+1-G44)&gt;=0),_par1+2-G44,0)</f>
        <v>1</v>
      </c>
      <c r="H45" s="1">
        <f>IF(AND(H44&gt;0,(_par2+1-H44)&gt;=0),_par2+2-H44,0)</f>
        <v>1</v>
      </c>
      <c r="I45" s="1">
        <f>IF(AND(I44&gt;0,(_par3+1-I44)&gt;=0),_par3+2-I44,0)</f>
        <v>2</v>
      </c>
      <c r="J45" s="1">
        <f>IF(AND(J44&gt;0,(_par4+1-J44)&gt;=0),_par4+2-J44,0)</f>
        <v>0</v>
      </c>
      <c r="K45" s="1">
        <f>IF(AND(K44&gt;0,(_par5+1-K44)&gt;=0),_par5+2-K44,0)</f>
        <v>1</v>
      </c>
      <c r="L45" s="1">
        <f>IF(AND(L44&gt;0,(_par6+1-L44)&gt;=0),_par6+2-L44,0)</f>
        <v>2</v>
      </c>
      <c r="M45" s="1">
        <f>IF(AND(M44&gt;0,(_par7+1-M44)&gt;=0),_par7+2-M44,0)</f>
        <v>0</v>
      </c>
      <c r="N45" s="1">
        <f>IF(AND(N44&gt;0,(_par8+1-N44)&gt;=0),_par8+2-N44,0)</f>
        <v>1</v>
      </c>
      <c r="O45" s="1">
        <f>IF(AND(O44&gt;0,(_par9+1-O44)&gt;=0),_par9+2-O44,0)</f>
        <v>0</v>
      </c>
      <c r="P45" s="1">
        <f t="shared" si="3"/>
        <v>8</v>
      </c>
      <c r="Q45" s="1">
        <f>IF(AND(Q44&gt;0,(_par10+1-Q44)&gt;=0),_par10+2-Q44,0)</f>
        <v>2</v>
      </c>
      <c r="R45" s="1">
        <f>IF(AND(R44&gt;0,(_par11+1-R44)&gt;=0),_par11+2-R44,0)</f>
        <v>0</v>
      </c>
      <c r="S45" s="1">
        <f>IF(AND(S44&gt;0,(_par12+1-S44)&gt;=0),_par12+2-S44,0)</f>
        <v>0</v>
      </c>
      <c r="T45" s="1">
        <f>IF(AND(T44&gt;0,(_par13+1-T44)&gt;=0),_par13+2-T44,0)</f>
        <v>0</v>
      </c>
      <c r="U45" s="1">
        <f>IF(AND(U44&gt;0,(_par14+1-U44)&gt;=0),_par14+2-U44,0)</f>
        <v>0</v>
      </c>
      <c r="V45" s="1">
        <f>IF(AND(V44&gt;0,(_par15+1-V44)&gt;=0),_par15+2-V44,0)</f>
        <v>1</v>
      </c>
      <c r="W45" s="1">
        <f>IF(AND(W44&gt;0,(_par16+1-W44)&gt;=0),_par16+2-W44,0)</f>
        <v>0</v>
      </c>
      <c r="X45" s="1">
        <f>IF(AND(X44&gt;0,(_par17+1-X44)&gt;=0),_par17+2-X44,0)</f>
        <v>0</v>
      </c>
      <c r="Y45" s="1">
        <f>IF(AND(Y44&gt;0,(_par18+1-Y44)&gt;=0),_par18+2-Y44,0)</f>
        <v>0</v>
      </c>
      <c r="Z45" s="1">
        <f t="shared" si="4"/>
        <v>3</v>
      </c>
      <c r="AA45" s="23">
        <f t="shared" si="5"/>
        <v>11</v>
      </c>
    </row>
    <row r="46" spans="1:27" ht="13.5" thickBot="1">
      <c r="A46" s="88"/>
      <c r="B46" s="91"/>
      <c r="C46" s="94"/>
      <c r="D46" s="97"/>
      <c r="E46" s="18"/>
      <c r="F46" s="18" t="s">
        <v>11</v>
      </c>
      <c r="G46" s="22">
        <f>IF(AND(G44&gt;0,(_par1+G43+1-G44)&gt;=0),_par1+G43+2-G44,0)</f>
        <v>1</v>
      </c>
      <c r="H46" s="22">
        <f>IF(AND(H44&gt;0,(_par2+H43+1-H44)&gt;=0),_par2+H43+2-H44,0)</f>
        <v>1</v>
      </c>
      <c r="I46" s="22">
        <f>IF(AND(I44&gt;0,(_par3+I43+1-I44)&gt;=0),_par3+I43+2-I44,0)</f>
        <v>2</v>
      </c>
      <c r="J46" s="22">
        <f>IF(AND(J44&gt;0,(_par4+J43+1-J44)&gt;=0),_par4+J43+2-J44,0)</f>
        <v>0</v>
      </c>
      <c r="K46" s="22">
        <f>IF(AND(K44&gt;0,(_par5+K43+1-K44)&gt;=0),_par5+K43+2-K44,0)</f>
        <v>1</v>
      </c>
      <c r="L46" s="22">
        <f>IF(AND(L44&gt;0,(_par6+L43+1-L44)&gt;=0),_par6+L43+2-L44,0)</f>
        <v>2</v>
      </c>
      <c r="M46" s="22">
        <f>IF(AND(M44&gt;0,(_par7+M43+1-M44)&gt;=0),_par7+M43+2-M44,0)</f>
        <v>0</v>
      </c>
      <c r="N46" s="22">
        <f>IF(AND(N44&gt;0,(_par8+N43+1-N44)&gt;=0),_par8+N43+2-N44,0)</f>
        <v>1</v>
      </c>
      <c r="O46" s="22">
        <f>IF(AND(O44&gt;0,(_par9+O43+1-O44)&gt;=0),_par9+O43+2-O44,0)</f>
        <v>0</v>
      </c>
      <c r="P46" s="22">
        <f t="shared" si="3"/>
        <v>8</v>
      </c>
      <c r="Q46" s="22">
        <f>IF(AND(Q44&gt;0,(_par10+Q43+1-Q44)&gt;=0),_par10+Q43+2-Q44,0)</f>
        <v>2</v>
      </c>
      <c r="R46" s="22">
        <f>IF(AND(R44&gt;0,(_par11+R43+1-R44)&gt;=0),_par11+R43+2-R44,0)</f>
        <v>0</v>
      </c>
      <c r="S46" s="22">
        <f>IF(AND(S44&gt;0,(_par12+S43+1-S44)&gt;=0),_par12+S43+2-S44,0)</f>
        <v>0</v>
      </c>
      <c r="T46" s="22">
        <f>IF(AND(T44&gt;0,(_par13+T43+1-T44)&gt;=0),_par13+T43+2-T44,0)</f>
        <v>0</v>
      </c>
      <c r="U46" s="22">
        <f>IF(AND(U44&gt;0,(_par14+U43+1-U44)&gt;=0),_par14+U43+2-U44,0)</f>
        <v>0</v>
      </c>
      <c r="V46" s="22">
        <f>IF(AND(V44&gt;0,(_par15+V43+1-V44)&gt;=0),_par15+V43+2-V44,0)</f>
        <v>1</v>
      </c>
      <c r="W46" s="22">
        <f>IF(AND(W44&gt;0,(_par16+W43+1-W44)&gt;=0),_par16+W43+2-W44,0)</f>
        <v>0</v>
      </c>
      <c r="X46" s="22">
        <f>IF(AND(X44&gt;0,(_par17+X43+1-X44)&gt;=0),_par17+X43+2-X44,0)</f>
        <v>0</v>
      </c>
      <c r="Y46" s="22">
        <f>IF(AND(Y44&gt;0,(_par18+Y43+1-Y44)&gt;=0),_par18+Y43+2-Y44,0)</f>
        <v>0</v>
      </c>
      <c r="Z46" s="22">
        <f t="shared" si="4"/>
        <v>3</v>
      </c>
      <c r="AA46" s="19">
        <f t="shared" si="5"/>
        <v>11</v>
      </c>
    </row>
    <row r="47" spans="1:27" ht="12.75">
      <c r="A47" s="86">
        <v>11</v>
      </c>
      <c r="B47" s="89" t="s">
        <v>51</v>
      </c>
      <c r="C47" s="80" t="s">
        <v>60</v>
      </c>
      <c r="D47" s="83" t="s">
        <v>80</v>
      </c>
      <c r="E47" s="25">
        <f>AA50</f>
        <v>19</v>
      </c>
      <c r="F47" s="24"/>
      <c r="G47" s="14">
        <f>IF(AND(F47&lt;=36,F47&gt;=0),IF(AND(F47&lt;=36,F47&gt;18),IF(index15&lt;=(F47-18),2,1),IF(index15&lt;=F47,1,0)),IF(index15&lt;=(F47-36),3,2))</f>
        <v>0</v>
      </c>
      <c r="H47" s="14">
        <f>IF(AND(F47&lt;=36,F47&gt;=0),IF(AND(F47&lt;=36,F47&gt;18),IF(index11&lt;=(F47-18),2,1),IF(index11&lt;=F47,1,0)),IF(index11&lt;=(F47-36),3,2))</f>
        <v>0</v>
      </c>
      <c r="I47" s="14">
        <f>IF(AND(F47&lt;=36,F47&gt;=0),IF(AND(F47&lt;=36,F47&gt;18),IF(index5&lt;=(F47-18),2,1),IF(index5&lt;=F47,1,0)),IF(index5&lt;=(F47-36),3,2))</f>
        <v>0</v>
      </c>
      <c r="J47" s="14">
        <f>IF(AND(F47&lt;=36,F47&gt;=0),IF(AND(F47&lt;=36,F47&gt;18),IF(index1&lt;=(F47-18),2,1),IF(index1&lt;=F47,1,0)),IF(index1&lt;=(F47-36),3,2))</f>
        <v>0</v>
      </c>
      <c r="K47" s="14">
        <f>IF(AND(F47&lt;=36,F47&gt;=0),IF(AND(F47&lt;=36,F47&gt;18),IF(index9&lt;=(F47-18),2,1),IF(index9&lt;=F47,1,0)),IF(index9&lt;=(F47-36),3,2))</f>
        <v>0</v>
      </c>
      <c r="L47" s="14">
        <f>IF(AND(F47&lt;=36,F47&gt;=0),IF(AND(F47&lt;=36,F47&gt;18),IF(index17&lt;=(F47-18),2,1),IF(index17&lt;=F47,1,0)),IF(index17&lt;=(F47-36),3,2))</f>
        <v>0</v>
      </c>
      <c r="M47" s="14">
        <f>IF(AND(F47&lt;=36,F47&gt;=0),IF(AND(F47&lt;=36,F47&gt;18),IF(index13&lt;=(F47-18),2,1),IF(index13&lt;=F47,1,0)),IF(index13&lt;=(F47-36),3,2))</f>
        <v>0</v>
      </c>
      <c r="N47" s="14">
        <f>IF(AND(F47&lt;=36,F47&gt;=0),IF(AND(F47&lt;=36,F47&gt;18),IF(index7&lt;=(F47-18),2,1),IF(index7&lt;=F47,1,0)),IF(index7&lt;=(F47-36),3,2))</f>
        <v>0</v>
      </c>
      <c r="O47" s="14">
        <f>IF(AND(F47&lt;=36,F47&gt;=0),IF(AND(F47&lt;=36,F47&gt;18),IF(index3&lt;=(F47-18),2,1),IF(index3&lt;=F47,1,0)),IF(index3&lt;=(F47-36),3,2))</f>
        <v>0</v>
      </c>
      <c r="P47" s="15">
        <f t="shared" si="3"/>
        <v>0</v>
      </c>
      <c r="Q47" s="14">
        <f>IF(AND(F47&lt;=36,F47&gt;=0),IF(AND(F47&lt;=36,F47&gt;18),IF(index16&lt;=(F47-18),2,1),IF(index16&lt;=F47,1,0)),IF(index16&lt;=(F47-36),3,2))</f>
        <v>0</v>
      </c>
      <c r="R47" s="14">
        <f>IF(AND(F47&lt;=36,F47&gt;=0),IF(AND(F47&lt;=36,F47&gt;18),IF(index12&lt;=(F47-18),2,1),IF(index12&lt;=F47,1,0)),IF(index12&lt;=(F47-36),3,2))</f>
        <v>0</v>
      </c>
      <c r="S47" s="14">
        <f>IF(AND(F47&lt;=36,F47&gt;=0),IF(AND(F47&lt;=36,F47&gt;18),IF(index6&lt;=(F47-18),2,1),IF(index6&lt;=F47,1,0)),IF(index6&lt;=(F47-36),3,2))</f>
        <v>0</v>
      </c>
      <c r="T47" s="14">
        <f>IF(AND(F47&lt;=36,F47&gt;=0),IF(AND(F47&lt;=36,F47&gt;18),IF(index2&lt;=(F47-18),2,1),IF(index2&lt;=F47,1,0)),IF(index2&lt;=(F47-36),3,2))</f>
        <v>0</v>
      </c>
      <c r="U47" s="14">
        <f>IF(AND(F47&lt;=36,F47&gt;=0),IF(AND(F47&lt;=36,F47&gt;18),IF(index10&lt;=(F47-18),2,1),IF(index10&lt;=F47,1,0)),IF(index10&lt;=(F47-36),3,2))</f>
        <v>0</v>
      </c>
      <c r="V47" s="14">
        <f>IF(AND(F47&lt;=36,F47&gt;=0),IF(AND(F47&lt;=36,F47&gt;18),IF(index18&lt;=(F47-18),2,1),IF(index18&lt;=F47,1,0)),IF(index18&lt;=(F47-36),3,2))</f>
        <v>0</v>
      </c>
      <c r="W47" s="14">
        <f>IF(AND(F47&lt;=36,F47&gt;=0),IF(AND(F47&lt;=36,F47&gt;18),IF(index14&lt;=(F47-18),2,1),IF(index14&lt;=F47,1,0)),IF(index14&lt;=(F47-36),3,2))</f>
        <v>0</v>
      </c>
      <c r="X47" s="14">
        <f>IF(AND(F47&lt;=36,F47&gt;=0),IF(AND(F47&lt;=36,F47&gt;18),IF(index8&lt;=(F47-18),2,1),IF(index8&lt;=F47,1,0)),IF(index8&lt;=(F47-36),3,2))</f>
        <v>0</v>
      </c>
      <c r="Y47" s="14">
        <f>IF(AND(F47&lt;=36,F47&gt;=0),IF(AND(F47&lt;=36,F47&gt;18),IF(index4&lt;=(F47-18),2,1),IF(index4&lt;=F47,1,0)),IF(index4&lt;=(F47-36),3,2))</f>
        <v>0</v>
      </c>
      <c r="Z47" s="15">
        <f t="shared" si="4"/>
        <v>0</v>
      </c>
      <c r="AA47" s="16">
        <f t="shared" si="5"/>
        <v>0</v>
      </c>
    </row>
    <row r="48" spans="1:28" ht="12.75">
      <c r="A48" s="87"/>
      <c r="B48" s="90"/>
      <c r="C48" s="81"/>
      <c r="D48" s="84"/>
      <c r="E48" s="26">
        <f>AA49</f>
        <v>19</v>
      </c>
      <c r="F48" s="2" t="s">
        <v>13</v>
      </c>
      <c r="G48" s="13">
        <v>5</v>
      </c>
      <c r="H48" s="13">
        <v>5</v>
      </c>
      <c r="I48" s="13">
        <v>4</v>
      </c>
      <c r="J48" s="13">
        <v>5</v>
      </c>
      <c r="K48" s="13">
        <v>4</v>
      </c>
      <c r="L48" s="13">
        <v>5</v>
      </c>
      <c r="M48" s="13">
        <v>8</v>
      </c>
      <c r="N48" s="13">
        <v>4</v>
      </c>
      <c r="O48" s="13">
        <v>7</v>
      </c>
      <c r="P48" s="1">
        <f t="shared" si="3"/>
        <v>47</v>
      </c>
      <c r="Q48" s="13">
        <v>6</v>
      </c>
      <c r="R48" s="13">
        <v>5</v>
      </c>
      <c r="S48" s="13">
        <v>4</v>
      </c>
      <c r="T48" s="13">
        <v>5</v>
      </c>
      <c r="U48" s="13">
        <v>8</v>
      </c>
      <c r="V48" s="13">
        <v>3</v>
      </c>
      <c r="W48" s="13">
        <v>5</v>
      </c>
      <c r="X48" s="13">
        <v>5</v>
      </c>
      <c r="Y48" s="13">
        <v>4</v>
      </c>
      <c r="Z48" s="1">
        <f>SUM(Q48:Y48)</f>
        <v>45</v>
      </c>
      <c r="AA48" s="17">
        <f>P48+Z48</f>
        <v>92</v>
      </c>
      <c r="AB48" s="30"/>
    </row>
    <row r="49" spans="1:27" ht="12.75">
      <c r="A49" s="87"/>
      <c r="B49" s="90"/>
      <c r="C49" s="81"/>
      <c r="D49" s="84"/>
      <c r="E49" s="21"/>
      <c r="F49" s="21" t="s">
        <v>12</v>
      </c>
      <c r="G49" s="1">
        <f>IF(AND(G48&gt;0,(_par1+1-G48)&gt;=0),_par1+2-G48,0)</f>
        <v>2</v>
      </c>
      <c r="H49" s="1">
        <f>IF(AND(H48&gt;0,(_par2+1-H48)&gt;=0),_par2+2-H48,0)</f>
        <v>1</v>
      </c>
      <c r="I49" s="1">
        <f>IF(AND(I48&gt;0,(_par3+1-I48)&gt;=0),_par3+2-I48,0)</f>
        <v>2</v>
      </c>
      <c r="J49" s="1">
        <f>IF(AND(J48&gt;0,(_par4+1-J48)&gt;=0),_par4+2-J48,0)</f>
        <v>1</v>
      </c>
      <c r="K49" s="1">
        <f>IF(AND(K48&gt;0,(_par5+1-K48)&gt;=0),_par5+2-K48,0)</f>
        <v>1</v>
      </c>
      <c r="L49" s="1">
        <f>IF(AND(L48&gt;0,(_par6+1-L48)&gt;=0),_par6+2-L48,0)</f>
        <v>1</v>
      </c>
      <c r="M49" s="1">
        <f>IF(AND(M48&gt;0,(_par7+1-M48)&gt;=0),_par7+2-M48,0)</f>
        <v>0</v>
      </c>
      <c r="N49" s="1">
        <f>IF(AND(N48&gt;0,(_par8+1-N48)&gt;=0),_par8+2-N48,0)</f>
        <v>1</v>
      </c>
      <c r="O49" s="1">
        <f>IF(AND(O48&gt;0,(_par9+1-O48)&gt;=0),_par9+2-O48,0)</f>
        <v>0</v>
      </c>
      <c r="P49" s="1">
        <f t="shared" si="3"/>
        <v>9</v>
      </c>
      <c r="Q49" s="1">
        <f>IF(AND(Q48&gt;0,(_par10+1-Q48)&gt;=0),_par10+2-Q48,0)</f>
        <v>1</v>
      </c>
      <c r="R49" s="1">
        <f>IF(AND(R48&gt;0,(_par11+1-R48)&gt;=0),_par11+2-R48,0)</f>
        <v>0</v>
      </c>
      <c r="S49" s="1">
        <f>IF(AND(S48&gt;0,(_par12+1-S48)&gt;=0),_par12+2-S48,0)</f>
        <v>2</v>
      </c>
      <c r="T49" s="1">
        <f>IF(AND(T48&gt;0,(_par13+1-T48)&gt;=0),_par13+2-T48,0)</f>
        <v>1</v>
      </c>
      <c r="U49" s="1">
        <f>IF(AND(U48&gt;0,(_par14+1-U48)&gt;=0),_par14+2-U48,0)</f>
        <v>0</v>
      </c>
      <c r="V49" s="1">
        <f>IF(AND(V48&gt;0,(_par15+1-V48)&gt;=0),_par15+2-V48,0)</f>
        <v>2</v>
      </c>
      <c r="W49" s="1">
        <f>IF(AND(W48&gt;0,(_par16+1-W48)&gt;=0),_par16+2-W48,0)</f>
        <v>1</v>
      </c>
      <c r="X49" s="1">
        <f>IF(AND(X48&gt;0,(_par17+1-X48)&gt;=0),_par17+2-X48,0)</f>
        <v>1</v>
      </c>
      <c r="Y49" s="1">
        <f>IF(AND(Y48&gt;0,(_par18+1-Y48)&gt;=0),_par18+2-Y48,0)</f>
        <v>2</v>
      </c>
      <c r="Z49" s="1">
        <f t="shared" si="4"/>
        <v>10</v>
      </c>
      <c r="AA49" s="23">
        <f t="shared" si="5"/>
        <v>19</v>
      </c>
    </row>
    <row r="50" spans="1:27" ht="13.5" thickBot="1">
      <c r="A50" s="88"/>
      <c r="B50" s="91"/>
      <c r="C50" s="82"/>
      <c r="D50" s="85"/>
      <c r="E50" s="18"/>
      <c r="F50" s="18" t="s">
        <v>11</v>
      </c>
      <c r="G50" s="22">
        <f>IF(AND(G48&gt;0,(_par1+G47+1-G48)&gt;=0),_par1+G47+2-G48,0)</f>
        <v>2</v>
      </c>
      <c r="H50" s="22">
        <f>IF(AND(H48&gt;0,(_par2+H47+1-H48)&gt;=0),_par2+H47+2-H48,0)</f>
        <v>1</v>
      </c>
      <c r="I50" s="22">
        <f>IF(AND(I48&gt;0,(_par3+I47+1-I48)&gt;=0),_par3+I47+2-I48,0)</f>
        <v>2</v>
      </c>
      <c r="J50" s="22">
        <f>IF(AND(J48&gt;0,(_par4+J47+1-J48)&gt;=0),_par4+J47+2-J48,0)</f>
        <v>1</v>
      </c>
      <c r="K50" s="22">
        <f>IF(AND(K48&gt;0,(_par5+K47+1-K48)&gt;=0),_par5+K47+2-K48,0)</f>
        <v>1</v>
      </c>
      <c r="L50" s="22">
        <f>IF(AND(L48&gt;0,(_par6+L47+1-L48)&gt;=0),_par6+L47+2-L48,0)</f>
        <v>1</v>
      </c>
      <c r="M50" s="22">
        <f>IF(AND(M48&gt;0,(_par7+M47+1-M48)&gt;=0),_par7+M47+2-M48,0)</f>
        <v>0</v>
      </c>
      <c r="N50" s="22">
        <f>IF(AND(N48&gt;0,(_par8+N47+1-N48)&gt;=0),_par8+N47+2-N48,0)</f>
        <v>1</v>
      </c>
      <c r="O50" s="22">
        <f>IF(AND(O48&gt;0,(_par9+O47+1-O48)&gt;=0),_par9+O47+2-O48,0)</f>
        <v>0</v>
      </c>
      <c r="P50" s="22">
        <f t="shared" si="3"/>
        <v>9</v>
      </c>
      <c r="Q50" s="22">
        <f>IF(AND(Q48&gt;0,(_par10+Q47+1-Q48)&gt;=0),_par10+Q47+2-Q48,0)</f>
        <v>1</v>
      </c>
      <c r="R50" s="22">
        <f>IF(AND(R48&gt;0,(_par11+R47+1-R48)&gt;=0),_par11+R47+2-R48,0)</f>
        <v>0</v>
      </c>
      <c r="S50" s="22">
        <f>IF(AND(S48&gt;0,(_par12+S47+1-S48)&gt;=0),_par12+S47+2-S48,0)</f>
        <v>2</v>
      </c>
      <c r="T50" s="22">
        <f>IF(AND(T48&gt;0,(_par13+T47+1-T48)&gt;=0),_par13+T47+2-T48,0)</f>
        <v>1</v>
      </c>
      <c r="U50" s="22">
        <f>IF(AND(U48&gt;0,(_par14+U47+1-U48)&gt;=0),_par14+U47+2-U48,0)</f>
        <v>0</v>
      </c>
      <c r="V50" s="22">
        <f>IF(AND(V48&gt;0,(_par15+V47+1-V48)&gt;=0),_par15+V47+2-V48,0)</f>
        <v>2</v>
      </c>
      <c r="W50" s="22">
        <f>IF(AND(W48&gt;0,(_par16+W47+1-W48)&gt;=0),_par16+W47+2-W48,0)</f>
        <v>1</v>
      </c>
      <c r="X50" s="22">
        <f>IF(AND(X48&gt;0,(_par17+X47+1-X48)&gt;=0),_par17+X47+2-X48,0)</f>
        <v>1</v>
      </c>
      <c r="Y50" s="22">
        <f>IF(AND(Y48&gt;0,(_par18+Y47+1-Y48)&gt;=0),_par18+Y47+2-Y48,0)</f>
        <v>2</v>
      </c>
      <c r="Z50" s="22">
        <f t="shared" si="4"/>
        <v>10</v>
      </c>
      <c r="AA50" s="19">
        <f t="shared" si="5"/>
        <v>19</v>
      </c>
    </row>
    <row r="51" spans="1:27" ht="12.75">
      <c r="A51" s="86">
        <v>12</v>
      </c>
      <c r="B51" s="89" t="s">
        <v>51</v>
      </c>
      <c r="C51" s="92" t="s">
        <v>26</v>
      </c>
      <c r="D51" s="95" t="s">
        <v>44</v>
      </c>
      <c r="E51" s="25">
        <f>AA54</f>
        <v>11</v>
      </c>
      <c r="F51" s="24"/>
      <c r="G51" s="14">
        <f>IF(AND(F51&lt;=36,F51&gt;=0),IF(AND(F51&lt;=36,F51&gt;18),IF(index15&lt;=(F51-18),2,1),IF(index15&lt;=F51,1,0)),IF(index15&lt;=(F51-36),3,2))</f>
        <v>0</v>
      </c>
      <c r="H51" s="14">
        <f>IF(AND(F51&lt;=36,F51&gt;=0),IF(AND(F51&lt;=36,F51&gt;18),IF(index11&lt;=(F51-18),2,1),IF(index11&lt;=F51,1,0)),IF(index11&lt;=(F51-36),3,2))</f>
        <v>0</v>
      </c>
      <c r="I51" s="14">
        <f>IF(AND(F51&lt;=36,F51&gt;=0),IF(AND(F51&lt;=36,F51&gt;18),IF(index5&lt;=(F51-18),2,1),IF(index5&lt;=F51,1,0)),IF(index5&lt;=(F51-36),3,2))</f>
        <v>0</v>
      </c>
      <c r="J51" s="14">
        <f>IF(AND(F51&lt;=36,F51&gt;=0),IF(AND(F51&lt;=36,F51&gt;18),IF(index1&lt;=(F51-18),2,1),IF(index1&lt;=F51,1,0)),IF(index1&lt;=(F51-36),3,2))</f>
        <v>0</v>
      </c>
      <c r="K51" s="14">
        <f>IF(AND(F51&lt;=36,F51&gt;=0),IF(AND(F51&lt;=36,F51&gt;18),IF(index9&lt;=(F51-18),2,1),IF(index9&lt;=F51,1,0)),IF(index9&lt;=(F51-36),3,2))</f>
        <v>0</v>
      </c>
      <c r="L51" s="14">
        <f>IF(AND(F51&lt;=36,F51&gt;=0),IF(AND(F51&lt;=36,F51&gt;18),IF(index17&lt;=(F51-18),2,1),IF(index17&lt;=F51,1,0)),IF(index17&lt;=(F51-36),3,2))</f>
        <v>0</v>
      </c>
      <c r="M51" s="14">
        <f>IF(AND(F51&lt;=36,F51&gt;=0),IF(AND(F51&lt;=36,F51&gt;18),IF(index13&lt;=(F51-18),2,1),IF(index13&lt;=F51,1,0)),IF(index13&lt;=(F51-36),3,2))</f>
        <v>0</v>
      </c>
      <c r="N51" s="14">
        <f>IF(AND(F51&lt;=36,F51&gt;=0),IF(AND(F51&lt;=36,F51&gt;18),IF(index7&lt;=(F51-18),2,1),IF(index7&lt;=F51,1,0)),IF(index7&lt;=(F51-36),3,2))</f>
        <v>0</v>
      </c>
      <c r="O51" s="14">
        <f>IF(AND(F51&lt;=36,F51&gt;=0),IF(AND(F51&lt;=36,F51&gt;18),IF(index3&lt;=(F51-18),2,1),IF(index3&lt;=F51,1,0)),IF(index3&lt;=(F51-36),3,2))</f>
        <v>0</v>
      </c>
      <c r="P51" s="15">
        <f t="shared" si="3"/>
        <v>0</v>
      </c>
      <c r="Q51" s="14">
        <f>IF(AND(F51&lt;=36,F51&gt;=0),IF(AND(F51&lt;=36,F51&gt;18),IF(index16&lt;=(F51-18),2,1),IF(index16&lt;=F51,1,0)),IF(index16&lt;=(F51-36),3,2))</f>
        <v>0</v>
      </c>
      <c r="R51" s="14">
        <f>IF(AND(F51&lt;=36,F51&gt;=0),IF(AND(F51&lt;=36,F51&gt;18),IF(index12&lt;=(F51-18),2,1),IF(index12&lt;=F51,1,0)),IF(index12&lt;=(F51-36),3,2))</f>
        <v>0</v>
      </c>
      <c r="S51" s="14">
        <f>IF(AND(F51&lt;=36,F51&gt;=0),IF(AND(F51&lt;=36,F51&gt;18),IF(index6&lt;=(F51-18),2,1),IF(index6&lt;=F51,1,0)),IF(index6&lt;=(F51-36),3,2))</f>
        <v>0</v>
      </c>
      <c r="T51" s="14">
        <f>IF(AND(F51&lt;=36,F51&gt;=0),IF(AND(F51&lt;=36,F51&gt;18),IF(index2&lt;=(F51-18),2,1),IF(index2&lt;=F51,1,0)),IF(index2&lt;=(F51-36),3,2))</f>
        <v>0</v>
      </c>
      <c r="U51" s="14">
        <f>IF(AND(F51&lt;=36,F51&gt;=0),IF(AND(F51&lt;=36,F51&gt;18),IF(index10&lt;=(F51-18),2,1),IF(index10&lt;=F51,1,0)),IF(index10&lt;=(F51-36),3,2))</f>
        <v>0</v>
      </c>
      <c r="V51" s="14">
        <f>IF(AND(F51&lt;=36,F51&gt;=0),IF(AND(F51&lt;=36,F51&gt;18),IF(index18&lt;=(F51-18),2,1),IF(index18&lt;=F51,1,0)),IF(index18&lt;=(F51-36),3,2))</f>
        <v>0</v>
      </c>
      <c r="W51" s="14">
        <f>IF(AND(F51&lt;=36,F51&gt;=0),IF(AND(F51&lt;=36,F51&gt;18),IF(index14&lt;=(F51-18),2,1),IF(index14&lt;=F51,1,0)),IF(index14&lt;=(F51-36),3,2))</f>
        <v>0</v>
      </c>
      <c r="X51" s="14">
        <f>IF(AND(F51&lt;=36,F51&gt;=0),IF(AND(F51&lt;=36,F51&gt;18),IF(index8&lt;=(F51-18),2,1),IF(index8&lt;=F51,1,0)),IF(index8&lt;=(F51-36),3,2))</f>
        <v>0</v>
      </c>
      <c r="Y51" s="14">
        <f>IF(AND(F51&lt;=36,F51&gt;=0),IF(AND(F51&lt;=36,F51&gt;18),IF(index4&lt;=(F51-18),2,1),IF(index4&lt;=F51,1,0)),IF(index4&lt;=(F51-36),3,2))</f>
        <v>0</v>
      </c>
      <c r="Z51" s="15">
        <f t="shared" si="4"/>
        <v>0</v>
      </c>
      <c r="AA51" s="16">
        <f t="shared" si="5"/>
        <v>0</v>
      </c>
    </row>
    <row r="52" spans="1:28" ht="12.75">
      <c r="A52" s="87"/>
      <c r="B52" s="90"/>
      <c r="C52" s="93"/>
      <c r="D52" s="96"/>
      <c r="E52" s="26">
        <f>AA53</f>
        <v>11</v>
      </c>
      <c r="F52" s="2" t="s">
        <v>13</v>
      </c>
      <c r="G52" s="13">
        <v>6</v>
      </c>
      <c r="H52" s="13">
        <v>6</v>
      </c>
      <c r="I52" s="13">
        <v>5</v>
      </c>
      <c r="J52" s="13">
        <v>5</v>
      </c>
      <c r="K52" s="13">
        <v>4</v>
      </c>
      <c r="L52" s="13">
        <v>5</v>
      </c>
      <c r="M52" s="13">
        <v>10</v>
      </c>
      <c r="N52" s="13">
        <v>4</v>
      </c>
      <c r="O52" s="13">
        <v>8</v>
      </c>
      <c r="P52" s="1">
        <f t="shared" si="3"/>
        <v>53</v>
      </c>
      <c r="Q52" s="13">
        <v>5</v>
      </c>
      <c r="R52" s="13">
        <v>6</v>
      </c>
      <c r="S52" s="13">
        <v>5</v>
      </c>
      <c r="T52" s="13">
        <v>8</v>
      </c>
      <c r="U52" s="13">
        <v>6</v>
      </c>
      <c r="V52" s="13">
        <v>4</v>
      </c>
      <c r="W52" s="13">
        <v>8</v>
      </c>
      <c r="X52" s="13">
        <v>6</v>
      </c>
      <c r="Y52" s="13">
        <v>6</v>
      </c>
      <c r="Z52" s="1">
        <f t="shared" si="4"/>
        <v>54</v>
      </c>
      <c r="AA52" s="17">
        <f t="shared" si="5"/>
        <v>107</v>
      </c>
      <c r="AB52" s="30"/>
    </row>
    <row r="53" spans="1:27" ht="12.75">
      <c r="A53" s="87"/>
      <c r="B53" s="90"/>
      <c r="C53" s="93"/>
      <c r="D53" s="96"/>
      <c r="E53" s="21"/>
      <c r="F53" s="21" t="s">
        <v>12</v>
      </c>
      <c r="G53" s="1">
        <f>IF(AND(G52&gt;0,(_par1+1-G52)&gt;=0),_par1+2-G52,0)</f>
        <v>1</v>
      </c>
      <c r="H53" s="1">
        <f>IF(AND(H52&gt;0,(_par2+1-H52)&gt;=0),_par2+2-H52,0)</f>
        <v>0</v>
      </c>
      <c r="I53" s="1">
        <f>IF(AND(I52&gt;0,(_par3+1-I52)&gt;=0),_par3+2-I52,0)</f>
        <v>1</v>
      </c>
      <c r="J53" s="1">
        <f>IF(AND(J52&gt;0,(_par4+1-J52)&gt;=0),_par4+2-J52,0)</f>
        <v>1</v>
      </c>
      <c r="K53" s="1">
        <f>IF(AND(K52&gt;0,(_par5+1-K52)&gt;=0),_par5+2-K52,0)</f>
        <v>1</v>
      </c>
      <c r="L53" s="1">
        <f>IF(AND(L52&gt;0,(_par6+1-L52)&gt;=0),_par6+2-L52,0)</f>
        <v>1</v>
      </c>
      <c r="M53" s="1">
        <f>IF(AND(M52&gt;0,(_par7+1-M52)&gt;=0),_par7+2-M52,0)</f>
        <v>0</v>
      </c>
      <c r="N53" s="1">
        <f>IF(AND(N52&gt;0,(_par8+1-N52)&gt;=0),_par8+2-N52,0)</f>
        <v>1</v>
      </c>
      <c r="O53" s="1">
        <f>IF(AND(O52&gt;0,(_par9+1-O52)&gt;=0),_par9+2-O52,0)</f>
        <v>0</v>
      </c>
      <c r="P53" s="1">
        <f t="shared" si="3"/>
        <v>6</v>
      </c>
      <c r="Q53" s="1">
        <f>IF(AND(Q52&gt;0,(_par10+1-Q52)&gt;=0),_par10+2-Q52,0)</f>
        <v>2</v>
      </c>
      <c r="R53" s="1">
        <f>IF(AND(R52&gt;0,(_par11+1-R52)&gt;=0),_par11+2-R52,0)</f>
        <v>0</v>
      </c>
      <c r="S53" s="1">
        <f>IF(AND(S52&gt;0,(_par12+1-S52)&gt;=0),_par12+2-S52,0)</f>
        <v>1</v>
      </c>
      <c r="T53" s="1">
        <f>IF(AND(T52&gt;0,(_par13+1-T52)&gt;=0),_par13+2-T52,0)</f>
        <v>0</v>
      </c>
      <c r="U53" s="1">
        <f>IF(AND(U52&gt;0,(_par14+1-U52)&gt;=0),_par14+2-U52,0)</f>
        <v>1</v>
      </c>
      <c r="V53" s="1">
        <f>IF(AND(V52&gt;0,(_par15+1-V52)&gt;=0),_par15+2-V52,0)</f>
        <v>1</v>
      </c>
      <c r="W53" s="1">
        <f>IF(AND(W52&gt;0,(_par16+1-W52)&gt;=0),_par16+2-W52,0)</f>
        <v>0</v>
      </c>
      <c r="X53" s="1">
        <f>IF(AND(X52&gt;0,(_par17+1-X52)&gt;=0),_par17+2-X52,0)</f>
        <v>0</v>
      </c>
      <c r="Y53" s="1">
        <f>IF(AND(Y52&gt;0,(_par18+1-Y52)&gt;=0),_par18+2-Y52,0)</f>
        <v>0</v>
      </c>
      <c r="Z53" s="1">
        <f t="shared" si="4"/>
        <v>5</v>
      </c>
      <c r="AA53" s="23">
        <f t="shared" si="5"/>
        <v>11</v>
      </c>
    </row>
    <row r="54" spans="1:27" ht="13.5" thickBot="1">
      <c r="A54" s="88"/>
      <c r="B54" s="91"/>
      <c r="C54" s="94"/>
      <c r="D54" s="97"/>
      <c r="E54" s="18"/>
      <c r="F54" s="18" t="s">
        <v>11</v>
      </c>
      <c r="G54" s="22">
        <f>IF(AND(G52&gt;0,(_par1+G51+1-G52)&gt;=0),_par1+G51+2-G52,0)</f>
        <v>1</v>
      </c>
      <c r="H54" s="22">
        <f>IF(AND(H52&gt;0,(_par2+H51+1-H52)&gt;=0),_par2+H51+2-H52,0)</f>
        <v>0</v>
      </c>
      <c r="I54" s="22">
        <f>IF(AND(I52&gt;0,(_par3+I51+1-I52)&gt;=0),_par3+I51+2-I52,0)</f>
        <v>1</v>
      </c>
      <c r="J54" s="22">
        <f>IF(AND(J52&gt;0,(_par4+J51+1-J52)&gt;=0),_par4+J51+2-J52,0)</f>
        <v>1</v>
      </c>
      <c r="K54" s="22">
        <f>IF(AND(K52&gt;0,(_par5+K51+1-K52)&gt;=0),_par5+K51+2-K52,0)</f>
        <v>1</v>
      </c>
      <c r="L54" s="22">
        <f>IF(AND(L52&gt;0,(_par6+L51+1-L52)&gt;=0),_par6+L51+2-L52,0)</f>
        <v>1</v>
      </c>
      <c r="M54" s="22">
        <f>IF(AND(M52&gt;0,(_par7+M51+1-M52)&gt;=0),_par7+M51+2-M52,0)</f>
        <v>0</v>
      </c>
      <c r="N54" s="22">
        <f>IF(AND(N52&gt;0,(_par8+N51+1-N52)&gt;=0),_par8+N51+2-N52,0)</f>
        <v>1</v>
      </c>
      <c r="O54" s="22">
        <f>IF(AND(O52&gt;0,(_par9+O51+1-O52)&gt;=0),_par9+O51+2-O52,0)</f>
        <v>0</v>
      </c>
      <c r="P54" s="22">
        <f t="shared" si="3"/>
        <v>6</v>
      </c>
      <c r="Q54" s="22">
        <f>IF(AND(Q52&gt;0,(_par10+Q51+1-Q52)&gt;=0),_par10+Q51+2-Q52,0)</f>
        <v>2</v>
      </c>
      <c r="R54" s="22">
        <f>IF(AND(R52&gt;0,(_par11+R51+1-R52)&gt;=0),_par11+R51+2-R52,0)</f>
        <v>0</v>
      </c>
      <c r="S54" s="22">
        <f>IF(AND(S52&gt;0,(_par12+S51+1-S52)&gt;=0),_par12+S51+2-S52,0)</f>
        <v>1</v>
      </c>
      <c r="T54" s="22">
        <f>IF(AND(T52&gt;0,(_par13+T51+1-T52)&gt;=0),_par13+T51+2-T52,0)</f>
        <v>0</v>
      </c>
      <c r="U54" s="22">
        <f>IF(AND(U52&gt;0,(_par14+U51+1-U52)&gt;=0),_par14+U51+2-U52,0)</f>
        <v>1</v>
      </c>
      <c r="V54" s="22">
        <f>IF(AND(V52&gt;0,(_par15+V51+1-V52)&gt;=0),_par15+V51+2-V52,0)</f>
        <v>1</v>
      </c>
      <c r="W54" s="22">
        <f>IF(AND(W52&gt;0,(_par16+W51+1-W52)&gt;=0),_par16+W51+2-W52,0)</f>
        <v>0</v>
      </c>
      <c r="X54" s="22">
        <f>IF(AND(X52&gt;0,(_par17+X51+1-X52)&gt;=0),_par17+X51+2-X52,0)</f>
        <v>0</v>
      </c>
      <c r="Y54" s="22">
        <f>IF(AND(Y52&gt;0,(_par18+Y51+1-Y52)&gt;=0),_par18+Y51+2-Y52,0)</f>
        <v>0</v>
      </c>
      <c r="Z54" s="22">
        <f t="shared" si="4"/>
        <v>5</v>
      </c>
      <c r="AA54" s="19">
        <f t="shared" si="5"/>
        <v>11</v>
      </c>
    </row>
    <row r="55" spans="1:27" ht="12.75">
      <c r="A55" s="86">
        <v>13</v>
      </c>
      <c r="B55" s="89" t="s">
        <v>51</v>
      </c>
      <c r="C55" s="92" t="s">
        <v>61</v>
      </c>
      <c r="D55" s="95" t="s">
        <v>62</v>
      </c>
      <c r="E55" s="25">
        <f>AA58</f>
        <v>3</v>
      </c>
      <c r="F55" s="24"/>
      <c r="G55" s="14">
        <f>IF(AND(F55&lt;=36,F55&gt;=0),IF(AND(F55&lt;=36,F55&gt;18),IF(index15&lt;=(F55-18),2,1),IF(index15&lt;=F55,1,0)),IF(index15&lt;=(F55-36),3,2))</f>
        <v>0</v>
      </c>
      <c r="H55" s="14">
        <f>IF(AND(F55&lt;=36,F55&gt;=0),IF(AND(F55&lt;=36,F55&gt;18),IF(index11&lt;=(F55-18),2,1),IF(index11&lt;=F55,1,0)),IF(index11&lt;=(F55-36),3,2))</f>
        <v>0</v>
      </c>
      <c r="I55" s="14">
        <f>IF(AND(F55&lt;=36,F55&gt;=0),IF(AND(F55&lt;=36,F55&gt;18),IF(index5&lt;=(F55-18),2,1),IF(index5&lt;=F55,1,0)),IF(index5&lt;=(F55-36),3,2))</f>
        <v>0</v>
      </c>
      <c r="J55" s="14">
        <f>IF(AND(F55&lt;=36,F55&gt;=0),IF(AND(F55&lt;=36,F55&gt;18),IF(index1&lt;=(F55-18),2,1),IF(index1&lt;=F55,1,0)),IF(index1&lt;=(F55-36),3,2))</f>
        <v>0</v>
      </c>
      <c r="K55" s="14">
        <f>IF(AND(F55&lt;=36,F55&gt;=0),IF(AND(F55&lt;=36,F55&gt;18),IF(index9&lt;=(F55-18),2,1),IF(index9&lt;=F55,1,0)),IF(index9&lt;=(F55-36),3,2))</f>
        <v>0</v>
      </c>
      <c r="L55" s="14">
        <f>IF(AND(F55&lt;=36,F55&gt;=0),IF(AND(F55&lt;=36,F55&gt;18),IF(index17&lt;=(F55-18),2,1),IF(index17&lt;=F55,1,0)),IF(index17&lt;=(F55-36),3,2))</f>
        <v>0</v>
      </c>
      <c r="M55" s="14">
        <f>IF(AND(F55&lt;=36,F55&gt;=0),IF(AND(F55&lt;=36,F55&gt;18),IF(index13&lt;=(F55-18),2,1),IF(index13&lt;=F55,1,0)),IF(index13&lt;=(F55-36),3,2))</f>
        <v>0</v>
      </c>
      <c r="N55" s="14">
        <f>IF(AND(F55&lt;=36,F55&gt;=0),IF(AND(F55&lt;=36,F55&gt;18),IF(index7&lt;=(F55-18),2,1),IF(index7&lt;=F55,1,0)),IF(index7&lt;=(F55-36),3,2))</f>
        <v>0</v>
      </c>
      <c r="O55" s="14">
        <f>IF(AND(F55&lt;=36,F55&gt;=0),IF(AND(F55&lt;=36,F55&gt;18),IF(index3&lt;=(F55-18),2,1),IF(index3&lt;=F55,1,0)),IF(index3&lt;=(F55-36),3,2))</f>
        <v>0</v>
      </c>
      <c r="P55" s="15">
        <f aca="true" t="shared" si="6" ref="P55:P82">SUM(G55:O55)</f>
        <v>0</v>
      </c>
      <c r="Q55" s="14">
        <f>IF(AND(F55&lt;=36,F55&gt;=0),IF(AND(F55&lt;=36,F55&gt;18),IF(index16&lt;=(F55-18),2,1),IF(index16&lt;=F55,1,0)),IF(index16&lt;=(F55-36),3,2))</f>
        <v>0</v>
      </c>
      <c r="R55" s="14">
        <f>IF(AND(F55&lt;=36,F55&gt;=0),IF(AND(F55&lt;=36,F55&gt;18),IF(index12&lt;=(F55-18),2,1),IF(index12&lt;=F55,1,0)),IF(index12&lt;=(F55-36),3,2))</f>
        <v>0</v>
      </c>
      <c r="S55" s="14">
        <f>IF(AND(F55&lt;=36,F55&gt;=0),IF(AND(F55&lt;=36,F55&gt;18),IF(index6&lt;=(F55-18),2,1),IF(index6&lt;=F55,1,0)),IF(index6&lt;=(F55-36),3,2))</f>
        <v>0</v>
      </c>
      <c r="T55" s="14">
        <f>IF(AND(F55&lt;=36,F55&gt;=0),IF(AND(F55&lt;=36,F55&gt;18),IF(index2&lt;=(F55-18),2,1),IF(index2&lt;=F55,1,0)),IF(index2&lt;=(F55-36),3,2))</f>
        <v>0</v>
      </c>
      <c r="U55" s="14">
        <f>IF(AND(F55&lt;=36,F55&gt;=0),IF(AND(F55&lt;=36,F55&gt;18),IF(index10&lt;=(F55-18),2,1),IF(index10&lt;=F55,1,0)),IF(index10&lt;=(F55-36),3,2))</f>
        <v>0</v>
      </c>
      <c r="V55" s="14">
        <f>IF(AND(F55&lt;=36,F55&gt;=0),IF(AND(F55&lt;=36,F55&gt;18),IF(index18&lt;=(F55-18),2,1),IF(index18&lt;=F55,1,0)),IF(index18&lt;=(F55-36),3,2))</f>
        <v>0</v>
      </c>
      <c r="W55" s="14">
        <f>IF(AND(F55&lt;=36,F55&gt;=0),IF(AND(F55&lt;=36,F55&gt;18),IF(index14&lt;=(F55-18),2,1),IF(index14&lt;=F55,1,0)),IF(index14&lt;=(F55-36),3,2))</f>
        <v>0</v>
      </c>
      <c r="X55" s="14">
        <f>IF(AND(F55&lt;=36,F55&gt;=0),IF(AND(F55&lt;=36,F55&gt;18),IF(index8&lt;=(F55-18),2,1),IF(index8&lt;=F55,1,0)),IF(index8&lt;=(F55-36),3,2))</f>
        <v>0</v>
      </c>
      <c r="Y55" s="14">
        <f>IF(AND(F55&lt;=36,F55&gt;=0),IF(AND(F55&lt;=36,F55&gt;18),IF(index4&lt;=(F55-18),2,1),IF(index4&lt;=F55,1,0)),IF(index4&lt;=(F55-36),3,2))</f>
        <v>0</v>
      </c>
      <c r="Z55" s="15">
        <f aca="true" t="shared" si="7" ref="Z55:Z82">SUM(Q55:Y55)</f>
        <v>0</v>
      </c>
      <c r="AA55" s="16">
        <f aca="true" t="shared" si="8" ref="AA55:AA82">P55+Z55</f>
        <v>0</v>
      </c>
    </row>
    <row r="56" spans="1:28" ht="12.75">
      <c r="A56" s="87"/>
      <c r="B56" s="90"/>
      <c r="C56" s="93"/>
      <c r="D56" s="96"/>
      <c r="E56" s="26">
        <f>AA57</f>
        <v>3</v>
      </c>
      <c r="F56" s="2" t="s">
        <v>13</v>
      </c>
      <c r="G56" s="13">
        <v>7</v>
      </c>
      <c r="H56" s="13">
        <v>6</v>
      </c>
      <c r="I56" s="13">
        <v>7</v>
      </c>
      <c r="J56" s="13">
        <v>6</v>
      </c>
      <c r="K56" s="13">
        <v>8</v>
      </c>
      <c r="L56" s="13">
        <v>6</v>
      </c>
      <c r="M56" s="13">
        <v>7</v>
      </c>
      <c r="N56" s="13">
        <v>5</v>
      </c>
      <c r="O56" s="13">
        <v>5</v>
      </c>
      <c r="P56" s="1">
        <f t="shared" si="6"/>
        <v>57</v>
      </c>
      <c r="Q56" s="13">
        <v>6</v>
      </c>
      <c r="R56" s="13">
        <v>7</v>
      </c>
      <c r="S56" s="13">
        <v>5</v>
      </c>
      <c r="T56" s="13">
        <v>9</v>
      </c>
      <c r="U56" s="13">
        <v>8</v>
      </c>
      <c r="V56" s="13">
        <v>6</v>
      </c>
      <c r="W56" s="13">
        <v>8</v>
      </c>
      <c r="X56" s="13">
        <v>6</v>
      </c>
      <c r="Y56" s="13">
        <v>9</v>
      </c>
      <c r="Z56" s="1">
        <f t="shared" si="7"/>
        <v>64</v>
      </c>
      <c r="AA56" s="17">
        <f t="shared" si="8"/>
        <v>121</v>
      </c>
      <c r="AB56" s="30"/>
    </row>
    <row r="57" spans="1:27" ht="12.75">
      <c r="A57" s="87"/>
      <c r="B57" s="90"/>
      <c r="C57" s="93"/>
      <c r="D57" s="96"/>
      <c r="E57" s="21"/>
      <c r="F57" s="21" t="s">
        <v>12</v>
      </c>
      <c r="G57" s="1">
        <f>IF(AND(G56&gt;0,(_par1+1-G56)&gt;=0),_par1+2-G56,0)</f>
        <v>0</v>
      </c>
      <c r="H57" s="1">
        <f>IF(AND(H56&gt;0,(_par2+1-H56)&gt;=0),_par2+2-H56,0)</f>
        <v>0</v>
      </c>
      <c r="I57" s="1">
        <f>IF(AND(I56&gt;0,(_par3+1-I56)&gt;=0),_par3+2-I56,0)</f>
        <v>0</v>
      </c>
      <c r="J57" s="1">
        <f>IF(AND(J56&gt;0,(_par4+1-J56)&gt;=0),_par4+2-J56,0)</f>
        <v>0</v>
      </c>
      <c r="K57" s="1">
        <f>IF(AND(K56&gt;0,(_par5+1-K56)&gt;=0),_par5+2-K56,0)</f>
        <v>0</v>
      </c>
      <c r="L57" s="1">
        <f>IF(AND(L56&gt;0,(_par6+1-L56)&gt;=0),_par6+2-L56,0)</f>
        <v>0</v>
      </c>
      <c r="M57" s="1">
        <f>IF(AND(M56&gt;0,(_par7+1-M56)&gt;=0),_par7+2-M56,0)</f>
        <v>0</v>
      </c>
      <c r="N57" s="1">
        <f>IF(AND(N56&gt;0,(_par8+1-N56)&gt;=0),_par8+2-N56,0)</f>
        <v>0</v>
      </c>
      <c r="O57" s="1">
        <f>IF(AND(O56&gt;0,(_par9+1-O56)&gt;=0),_par9+2-O56,0)</f>
        <v>1</v>
      </c>
      <c r="P57" s="1">
        <f t="shared" si="6"/>
        <v>1</v>
      </c>
      <c r="Q57" s="1">
        <f>IF(AND(Q56&gt;0,(_par10+1-Q56)&gt;=0),_par10+2-Q56,0)</f>
        <v>1</v>
      </c>
      <c r="R57" s="1">
        <f>IF(AND(R56&gt;0,(_par11+1-R56)&gt;=0),_par11+2-R56,0)</f>
        <v>0</v>
      </c>
      <c r="S57" s="1">
        <f>IF(AND(S56&gt;0,(_par12+1-S56)&gt;=0),_par12+2-S56,0)</f>
        <v>1</v>
      </c>
      <c r="T57" s="1">
        <f>IF(AND(T56&gt;0,(_par13+1-T56)&gt;=0),_par13+2-T56,0)</f>
        <v>0</v>
      </c>
      <c r="U57" s="1">
        <f>IF(AND(U56&gt;0,(_par14+1-U56)&gt;=0),_par14+2-U56,0)</f>
        <v>0</v>
      </c>
      <c r="V57" s="1">
        <f>IF(AND(V56&gt;0,(_par15+1-V56)&gt;=0),_par15+2-V56,0)</f>
        <v>0</v>
      </c>
      <c r="W57" s="1">
        <f>IF(AND(W56&gt;0,(_par16+1-W56)&gt;=0),_par16+2-W56,0)</f>
        <v>0</v>
      </c>
      <c r="X57" s="1">
        <f>IF(AND(X56&gt;0,(_par17+1-X56)&gt;=0),_par17+2-X56,0)</f>
        <v>0</v>
      </c>
      <c r="Y57" s="1">
        <f>IF(AND(Y56&gt;0,(_par18+1-Y56)&gt;=0),_par18+2-Y56,0)</f>
        <v>0</v>
      </c>
      <c r="Z57" s="1">
        <f t="shared" si="7"/>
        <v>2</v>
      </c>
      <c r="AA57" s="23">
        <f t="shared" si="8"/>
        <v>3</v>
      </c>
    </row>
    <row r="58" spans="1:27" ht="13.5" thickBot="1">
      <c r="A58" s="88"/>
      <c r="B58" s="91"/>
      <c r="C58" s="94"/>
      <c r="D58" s="97"/>
      <c r="E58" s="18"/>
      <c r="F58" s="18" t="s">
        <v>11</v>
      </c>
      <c r="G58" s="22">
        <f>IF(AND(G56&gt;0,(_par1+G55+1-G56)&gt;=0),_par1+G55+2-G56,0)</f>
        <v>0</v>
      </c>
      <c r="H58" s="22">
        <f>IF(AND(H56&gt;0,(_par2+H55+1-H56)&gt;=0),_par2+H55+2-H56,0)</f>
        <v>0</v>
      </c>
      <c r="I58" s="22">
        <f>IF(AND(I56&gt;0,(_par3+I55+1-I56)&gt;=0),_par3+I55+2-I56,0)</f>
        <v>0</v>
      </c>
      <c r="J58" s="22">
        <f>IF(AND(J56&gt;0,(_par4+J55+1-J56)&gt;=0),_par4+J55+2-J56,0)</f>
        <v>0</v>
      </c>
      <c r="K58" s="22">
        <f>IF(AND(K56&gt;0,(_par5+K55+1-K56)&gt;=0),_par5+K55+2-K56,0)</f>
        <v>0</v>
      </c>
      <c r="L58" s="22">
        <f>IF(AND(L56&gt;0,(_par6+L55+1-L56)&gt;=0),_par6+L55+2-L56,0)</f>
        <v>0</v>
      </c>
      <c r="M58" s="22">
        <f>IF(AND(M56&gt;0,(_par7+M55+1-M56)&gt;=0),_par7+M55+2-M56,0)</f>
        <v>0</v>
      </c>
      <c r="N58" s="22">
        <f>IF(AND(N56&gt;0,(_par8+N55+1-N56)&gt;=0),_par8+N55+2-N56,0)</f>
        <v>0</v>
      </c>
      <c r="O58" s="22">
        <f>IF(AND(O56&gt;0,(_par9+O55+1-O56)&gt;=0),_par9+O55+2-O56,0)</f>
        <v>1</v>
      </c>
      <c r="P58" s="22">
        <f t="shared" si="6"/>
        <v>1</v>
      </c>
      <c r="Q58" s="22">
        <f>IF(AND(Q56&gt;0,(_par10+Q55+1-Q56)&gt;=0),_par10+Q55+2-Q56,0)</f>
        <v>1</v>
      </c>
      <c r="R58" s="22">
        <f>IF(AND(R56&gt;0,(_par11+R55+1-R56)&gt;=0),_par11+R55+2-R56,0)</f>
        <v>0</v>
      </c>
      <c r="S58" s="22">
        <f>IF(AND(S56&gt;0,(_par12+S55+1-S56)&gt;=0),_par12+S55+2-S56,0)</f>
        <v>1</v>
      </c>
      <c r="T58" s="22">
        <f>IF(AND(T56&gt;0,(_par13+T55+1-T56)&gt;=0),_par13+T55+2-T56,0)</f>
        <v>0</v>
      </c>
      <c r="U58" s="22">
        <f>IF(AND(U56&gt;0,(_par14+U55+1-U56)&gt;=0),_par14+U55+2-U56,0)</f>
        <v>0</v>
      </c>
      <c r="V58" s="22">
        <f>IF(AND(V56&gt;0,(_par15+V55+1-V56)&gt;=0),_par15+V55+2-V56,0)</f>
        <v>0</v>
      </c>
      <c r="W58" s="22">
        <f>IF(AND(W56&gt;0,(_par16+W55+1-W56)&gt;=0),_par16+W55+2-W56,0)</f>
        <v>0</v>
      </c>
      <c r="X58" s="22">
        <f>IF(AND(X56&gt;0,(_par17+X55+1-X56)&gt;=0),_par17+X55+2-X56,0)</f>
        <v>0</v>
      </c>
      <c r="Y58" s="22">
        <f>IF(AND(Y56&gt;0,(_par18+Y55+1-Y56)&gt;=0),_par18+Y55+2-Y56,0)</f>
        <v>0</v>
      </c>
      <c r="Z58" s="22">
        <f t="shared" si="7"/>
        <v>2</v>
      </c>
      <c r="AA58" s="19">
        <f t="shared" si="8"/>
        <v>3</v>
      </c>
    </row>
    <row r="59" spans="1:27" ht="12.75">
      <c r="A59" s="86">
        <v>14</v>
      </c>
      <c r="B59" s="89" t="s">
        <v>51</v>
      </c>
      <c r="C59" s="92" t="s">
        <v>53</v>
      </c>
      <c r="D59" s="95" t="s">
        <v>63</v>
      </c>
      <c r="E59" s="25">
        <f>AA62</f>
        <v>11</v>
      </c>
      <c r="F59" s="24"/>
      <c r="G59" s="14">
        <f>IF(AND(F59&lt;=36,F59&gt;=0),IF(AND(F59&lt;=36,F59&gt;18),IF(index15&lt;=(F59-18),2,1),IF(index15&lt;=F59,1,0)),IF(index15&lt;=(F59-36),3,2))</f>
        <v>0</v>
      </c>
      <c r="H59" s="14">
        <f>IF(AND(F59&lt;=36,F59&gt;=0),IF(AND(F59&lt;=36,F59&gt;18),IF(index11&lt;=(F59-18),2,1),IF(index11&lt;=F59,1,0)),IF(index11&lt;=(F59-36),3,2))</f>
        <v>0</v>
      </c>
      <c r="I59" s="14">
        <f>IF(AND(F59&lt;=36,F59&gt;=0),IF(AND(F59&lt;=36,F59&gt;18),IF(index5&lt;=(F59-18),2,1),IF(index5&lt;=F59,1,0)),IF(index5&lt;=(F59-36),3,2))</f>
        <v>0</v>
      </c>
      <c r="J59" s="14">
        <f>IF(AND(F59&lt;=36,F59&gt;=0),IF(AND(F59&lt;=36,F59&gt;18),IF(index1&lt;=(F59-18),2,1),IF(index1&lt;=F59,1,0)),IF(index1&lt;=(F59-36),3,2))</f>
        <v>0</v>
      </c>
      <c r="K59" s="14">
        <f>IF(AND(F59&lt;=36,F59&gt;=0),IF(AND(F59&lt;=36,F59&gt;18),IF(index9&lt;=(F59-18),2,1),IF(index9&lt;=F59,1,0)),IF(index9&lt;=(F59-36),3,2))</f>
        <v>0</v>
      </c>
      <c r="L59" s="14">
        <f>IF(AND(F59&lt;=36,F59&gt;=0),IF(AND(F59&lt;=36,F59&gt;18),IF(index17&lt;=(F59-18),2,1),IF(index17&lt;=F59,1,0)),IF(index17&lt;=(F59-36),3,2))</f>
        <v>0</v>
      </c>
      <c r="M59" s="14">
        <f>IF(AND(F59&lt;=36,F59&gt;=0),IF(AND(F59&lt;=36,F59&gt;18),IF(index13&lt;=(F59-18),2,1),IF(index13&lt;=F59,1,0)),IF(index13&lt;=(F59-36),3,2))</f>
        <v>0</v>
      </c>
      <c r="N59" s="14">
        <f>IF(AND(F59&lt;=36,F59&gt;=0),IF(AND(F59&lt;=36,F59&gt;18),IF(index7&lt;=(F59-18),2,1),IF(index7&lt;=F59,1,0)),IF(index7&lt;=(F59-36),3,2))</f>
        <v>0</v>
      </c>
      <c r="O59" s="14">
        <f>IF(AND(F59&lt;=36,F59&gt;=0),IF(AND(F59&lt;=36,F59&gt;18),IF(index3&lt;=(F59-18),2,1),IF(index3&lt;=F59,1,0)),IF(index3&lt;=(F59-36),3,2))</f>
        <v>0</v>
      </c>
      <c r="P59" s="15">
        <f t="shared" si="6"/>
        <v>0</v>
      </c>
      <c r="Q59" s="14">
        <f>IF(AND(F59&lt;=36,F59&gt;=0),IF(AND(F59&lt;=36,F59&gt;18),IF(index16&lt;=(F59-18),2,1),IF(index16&lt;=F59,1,0)),IF(index16&lt;=(F59-36),3,2))</f>
        <v>0</v>
      </c>
      <c r="R59" s="14">
        <f>IF(AND(F59&lt;=36,F59&gt;=0),IF(AND(F59&lt;=36,F59&gt;18),IF(index12&lt;=(F59-18),2,1),IF(index12&lt;=F59,1,0)),IF(index12&lt;=(F59-36),3,2))</f>
        <v>0</v>
      </c>
      <c r="S59" s="14">
        <f>IF(AND(F59&lt;=36,F59&gt;=0),IF(AND(F59&lt;=36,F59&gt;18),IF(index6&lt;=(F59-18),2,1),IF(index6&lt;=F59,1,0)),IF(index6&lt;=(F59-36),3,2))</f>
        <v>0</v>
      </c>
      <c r="T59" s="14">
        <f>IF(AND(F59&lt;=36,F59&gt;=0),IF(AND(F59&lt;=36,F59&gt;18),IF(index2&lt;=(F59-18),2,1),IF(index2&lt;=F59,1,0)),IF(index2&lt;=(F59-36),3,2))</f>
        <v>0</v>
      </c>
      <c r="U59" s="14">
        <f>IF(AND(F59&lt;=36,F59&gt;=0),IF(AND(F59&lt;=36,F59&gt;18),IF(index10&lt;=(F59-18),2,1),IF(index10&lt;=F59,1,0)),IF(index10&lt;=(F59-36),3,2))</f>
        <v>0</v>
      </c>
      <c r="V59" s="14">
        <f>IF(AND(F59&lt;=36,F59&gt;=0),IF(AND(F59&lt;=36,F59&gt;18),IF(index18&lt;=(F59-18),2,1),IF(index18&lt;=F59,1,0)),IF(index18&lt;=(F59-36),3,2))</f>
        <v>0</v>
      </c>
      <c r="W59" s="14">
        <f>IF(AND(F59&lt;=36,F59&gt;=0),IF(AND(F59&lt;=36,F59&gt;18),IF(index14&lt;=(F59-18),2,1),IF(index14&lt;=F59,1,0)),IF(index14&lt;=(F59-36),3,2))</f>
        <v>0</v>
      </c>
      <c r="X59" s="14">
        <f>IF(AND(F59&lt;=36,F59&gt;=0),IF(AND(F59&lt;=36,F59&gt;18),IF(index8&lt;=(F59-18),2,1),IF(index8&lt;=F59,1,0)),IF(index8&lt;=(F59-36),3,2))</f>
        <v>0</v>
      </c>
      <c r="Y59" s="14">
        <f>IF(AND(F59&lt;=36,F59&gt;=0),IF(AND(F59&lt;=36,F59&gt;18),IF(index4&lt;=(F59-18),2,1),IF(index4&lt;=F59,1,0)),IF(index4&lt;=(F59-36),3,2))</f>
        <v>0</v>
      </c>
      <c r="Z59" s="15">
        <f t="shared" si="7"/>
        <v>0</v>
      </c>
      <c r="AA59" s="16">
        <f t="shared" si="8"/>
        <v>0</v>
      </c>
    </row>
    <row r="60" spans="1:28" ht="12.75">
      <c r="A60" s="87"/>
      <c r="B60" s="90"/>
      <c r="C60" s="93"/>
      <c r="D60" s="96"/>
      <c r="E60" s="26">
        <f>AA61</f>
        <v>11</v>
      </c>
      <c r="F60" s="2" t="s">
        <v>13</v>
      </c>
      <c r="G60" s="13">
        <v>5</v>
      </c>
      <c r="H60" s="13">
        <v>4</v>
      </c>
      <c r="I60" s="13">
        <v>4</v>
      </c>
      <c r="J60" s="13">
        <v>6</v>
      </c>
      <c r="K60" s="13">
        <v>5</v>
      </c>
      <c r="L60" s="13">
        <v>6</v>
      </c>
      <c r="M60" s="13">
        <v>7</v>
      </c>
      <c r="N60" s="13">
        <v>4</v>
      </c>
      <c r="O60" s="13">
        <v>4</v>
      </c>
      <c r="P60" s="1">
        <f t="shared" si="6"/>
        <v>45</v>
      </c>
      <c r="Q60" s="13">
        <v>8</v>
      </c>
      <c r="R60" s="13">
        <v>5</v>
      </c>
      <c r="S60" s="13">
        <v>6</v>
      </c>
      <c r="T60" s="13">
        <v>6</v>
      </c>
      <c r="U60" s="13">
        <v>7</v>
      </c>
      <c r="V60" s="13">
        <v>4</v>
      </c>
      <c r="W60" s="13">
        <v>5</v>
      </c>
      <c r="X60" s="13">
        <v>6</v>
      </c>
      <c r="Y60" s="13">
        <v>6</v>
      </c>
      <c r="Z60" s="1">
        <f t="shared" si="7"/>
        <v>53</v>
      </c>
      <c r="AA60" s="17">
        <f t="shared" si="8"/>
        <v>98</v>
      </c>
      <c r="AB60" s="30"/>
    </row>
    <row r="61" spans="1:27" ht="12.75">
      <c r="A61" s="87"/>
      <c r="B61" s="90"/>
      <c r="C61" s="93"/>
      <c r="D61" s="96"/>
      <c r="E61" s="21"/>
      <c r="F61" s="21" t="s">
        <v>12</v>
      </c>
      <c r="G61" s="1">
        <f>IF(AND(G60&gt;0,(_par1+1-G60)&gt;=0),_par1+2-G60,0)</f>
        <v>2</v>
      </c>
      <c r="H61" s="1">
        <f>IF(AND(H60&gt;0,(_par2+1-H60)&gt;=0),_par2+2-H60,0)</f>
        <v>2</v>
      </c>
      <c r="I61" s="1">
        <f>IF(AND(I60&gt;0,(_par3+1-I60)&gt;=0),_par3+2-I60,0)</f>
        <v>2</v>
      </c>
      <c r="J61" s="1">
        <f>IF(AND(J60&gt;0,(_par4+1-J60)&gt;=0),_par4+2-J60,0)</f>
        <v>0</v>
      </c>
      <c r="K61" s="1">
        <f>IF(AND(K60&gt;0,(_par5+1-K60)&gt;=0),_par5+2-K60,0)</f>
        <v>0</v>
      </c>
      <c r="L61" s="1">
        <f>IF(AND(L60&gt;0,(_par6+1-L60)&gt;=0),_par6+2-L60,0)</f>
        <v>0</v>
      </c>
      <c r="M61" s="1">
        <f>IF(AND(M60&gt;0,(_par7+1-M60)&gt;=0),_par7+2-M60,0)</f>
        <v>0</v>
      </c>
      <c r="N61" s="1">
        <f>IF(AND(N60&gt;0,(_par8+1-N60)&gt;=0),_par8+2-N60,0)</f>
        <v>1</v>
      </c>
      <c r="O61" s="1">
        <f>IF(AND(O60&gt;0,(_par9+1-O60)&gt;=0),_par9+2-O60,0)</f>
        <v>2</v>
      </c>
      <c r="P61" s="1">
        <f t="shared" si="6"/>
        <v>9</v>
      </c>
      <c r="Q61" s="1">
        <f>IF(AND(Q60&gt;0,(_par10+1-Q60)&gt;=0),_par10+2-Q60,0)</f>
        <v>0</v>
      </c>
      <c r="R61" s="1">
        <f>IF(AND(R60&gt;0,(_par11+1-R60)&gt;=0),_par11+2-R60,0)</f>
        <v>0</v>
      </c>
      <c r="S61" s="1">
        <f>IF(AND(S60&gt;0,(_par12+1-S60)&gt;=0),_par12+2-S60,0)</f>
        <v>0</v>
      </c>
      <c r="T61" s="1">
        <f>IF(AND(T60&gt;0,(_par13+1-T60)&gt;=0),_par13+2-T60,0)</f>
        <v>0</v>
      </c>
      <c r="U61" s="1">
        <f>IF(AND(U60&gt;0,(_par14+1-U60)&gt;=0),_par14+2-U60,0)</f>
        <v>0</v>
      </c>
      <c r="V61" s="1">
        <f>IF(AND(V60&gt;0,(_par15+1-V60)&gt;=0),_par15+2-V60,0)</f>
        <v>1</v>
      </c>
      <c r="W61" s="1">
        <f>IF(AND(W60&gt;0,(_par16+1-W60)&gt;=0),_par16+2-W60,0)</f>
        <v>1</v>
      </c>
      <c r="X61" s="1">
        <f>IF(AND(X60&gt;0,(_par17+1-X60)&gt;=0),_par17+2-X60,0)</f>
        <v>0</v>
      </c>
      <c r="Y61" s="1">
        <f>IF(AND(Y60&gt;0,(_par18+1-Y60)&gt;=0),_par18+2-Y60,0)</f>
        <v>0</v>
      </c>
      <c r="Z61" s="1">
        <f t="shared" si="7"/>
        <v>2</v>
      </c>
      <c r="AA61" s="23">
        <f t="shared" si="8"/>
        <v>11</v>
      </c>
    </row>
    <row r="62" spans="1:27" ht="13.5" thickBot="1">
      <c r="A62" s="88"/>
      <c r="B62" s="91"/>
      <c r="C62" s="94"/>
      <c r="D62" s="97"/>
      <c r="E62" s="18"/>
      <c r="F62" s="18" t="s">
        <v>11</v>
      </c>
      <c r="G62" s="22">
        <f>IF(AND(G60&gt;0,(_par1+G59+1-G60)&gt;=0),_par1+G59+2-G60,0)</f>
        <v>2</v>
      </c>
      <c r="H62" s="22">
        <f>IF(AND(H60&gt;0,(_par2+H59+1-H60)&gt;=0),_par2+H59+2-H60,0)</f>
        <v>2</v>
      </c>
      <c r="I62" s="22">
        <f>IF(AND(I60&gt;0,(_par3+I59+1-I60)&gt;=0),_par3+I59+2-I60,0)</f>
        <v>2</v>
      </c>
      <c r="J62" s="22">
        <f>IF(AND(J60&gt;0,(_par4+J59+1-J60)&gt;=0),_par4+J59+2-J60,0)</f>
        <v>0</v>
      </c>
      <c r="K62" s="22">
        <f>IF(AND(K60&gt;0,(_par5+K59+1-K60)&gt;=0),_par5+K59+2-K60,0)</f>
        <v>0</v>
      </c>
      <c r="L62" s="22">
        <f>IF(AND(L60&gt;0,(_par6+L59+1-L60)&gt;=0),_par6+L59+2-L60,0)</f>
        <v>0</v>
      </c>
      <c r="M62" s="22">
        <f>IF(AND(M60&gt;0,(_par7+M59+1-M60)&gt;=0),_par7+M59+2-M60,0)</f>
        <v>0</v>
      </c>
      <c r="N62" s="22">
        <f>IF(AND(N60&gt;0,(_par8+N59+1-N60)&gt;=0),_par8+N59+2-N60,0)</f>
        <v>1</v>
      </c>
      <c r="O62" s="22">
        <f>IF(AND(O60&gt;0,(_par9+O59+1-O60)&gt;=0),_par9+O59+2-O60,0)</f>
        <v>2</v>
      </c>
      <c r="P62" s="22">
        <f t="shared" si="6"/>
        <v>9</v>
      </c>
      <c r="Q62" s="22">
        <f>IF(AND(Q60&gt;0,(_par10+Q59+1-Q60)&gt;=0),_par10+Q59+2-Q60,0)</f>
        <v>0</v>
      </c>
      <c r="R62" s="22">
        <f>IF(AND(R60&gt;0,(_par11+R59+1-R60)&gt;=0),_par11+R59+2-R60,0)</f>
        <v>0</v>
      </c>
      <c r="S62" s="22">
        <f>IF(AND(S60&gt;0,(_par12+S59+1-S60)&gt;=0),_par12+S59+2-S60,0)</f>
        <v>0</v>
      </c>
      <c r="T62" s="22">
        <f>IF(AND(T60&gt;0,(_par13+T59+1-T60)&gt;=0),_par13+T59+2-T60,0)</f>
        <v>0</v>
      </c>
      <c r="U62" s="22">
        <f>IF(AND(U60&gt;0,(_par14+U59+1-U60)&gt;=0),_par14+U59+2-U60,0)</f>
        <v>0</v>
      </c>
      <c r="V62" s="22">
        <f>IF(AND(V60&gt;0,(_par15+V59+1-V60)&gt;=0),_par15+V59+2-V60,0)</f>
        <v>1</v>
      </c>
      <c r="W62" s="22">
        <f>IF(AND(W60&gt;0,(_par16+W59+1-W60)&gt;=0),_par16+W59+2-W60,0)</f>
        <v>1</v>
      </c>
      <c r="X62" s="22">
        <f>IF(AND(X60&gt;0,(_par17+X59+1-X60)&gt;=0),_par17+X59+2-X60,0)</f>
        <v>0</v>
      </c>
      <c r="Y62" s="22">
        <f>IF(AND(Y60&gt;0,(_par18+Y59+1-Y60)&gt;=0),_par18+Y59+2-Y60,0)</f>
        <v>0</v>
      </c>
      <c r="Z62" s="22">
        <f t="shared" si="7"/>
        <v>2</v>
      </c>
      <c r="AA62" s="19">
        <f t="shared" si="8"/>
        <v>11</v>
      </c>
    </row>
    <row r="63" spans="1:27" ht="12.75">
      <c r="A63" s="86">
        <v>15</v>
      </c>
      <c r="B63" s="89" t="s">
        <v>51</v>
      </c>
      <c r="C63" s="92" t="s">
        <v>25</v>
      </c>
      <c r="D63" s="95" t="s">
        <v>64</v>
      </c>
      <c r="E63" s="25">
        <f>AA66</f>
        <v>8</v>
      </c>
      <c r="F63" s="24"/>
      <c r="G63" s="14">
        <f>IF(AND(F63&lt;=36,F63&gt;=0),IF(AND(F63&lt;=36,F63&gt;18),IF(index15&lt;=(F63-18),2,1),IF(index15&lt;=F63,1,0)),IF(index15&lt;=(F63-36),3,2))</f>
        <v>0</v>
      </c>
      <c r="H63" s="14">
        <f>IF(AND(F63&lt;=36,F63&gt;=0),IF(AND(F63&lt;=36,F63&gt;18),IF(index11&lt;=(F63-18),2,1),IF(index11&lt;=F63,1,0)),IF(index11&lt;=(F63-36),3,2))</f>
        <v>0</v>
      </c>
      <c r="I63" s="14">
        <f>IF(AND(F63&lt;=36,F63&gt;=0),IF(AND(F63&lt;=36,F63&gt;18),IF(index5&lt;=(F63-18),2,1),IF(index5&lt;=F63,1,0)),IF(index5&lt;=(F63-36),3,2))</f>
        <v>0</v>
      </c>
      <c r="J63" s="14">
        <f>IF(AND(F63&lt;=36,F63&gt;=0),IF(AND(F63&lt;=36,F63&gt;18),IF(index1&lt;=(F63-18),2,1),IF(index1&lt;=F63,1,0)),IF(index1&lt;=(F63-36),3,2))</f>
        <v>0</v>
      </c>
      <c r="K63" s="14">
        <f>IF(AND(F63&lt;=36,F63&gt;=0),IF(AND(F63&lt;=36,F63&gt;18),IF(index9&lt;=(F63-18),2,1),IF(index9&lt;=F63,1,0)),IF(index9&lt;=(F63-36),3,2))</f>
        <v>0</v>
      </c>
      <c r="L63" s="14">
        <f>IF(AND(F63&lt;=36,F63&gt;=0),IF(AND(F63&lt;=36,F63&gt;18),IF(index17&lt;=(F63-18),2,1),IF(index17&lt;=F63,1,0)),IF(index17&lt;=(F63-36),3,2))</f>
        <v>0</v>
      </c>
      <c r="M63" s="14">
        <f>IF(AND(F63&lt;=36,F63&gt;=0),IF(AND(F63&lt;=36,F63&gt;18),IF(index13&lt;=(F63-18),2,1),IF(index13&lt;=F63,1,0)),IF(index13&lt;=(F63-36),3,2))</f>
        <v>0</v>
      </c>
      <c r="N63" s="14">
        <f>IF(AND(F63&lt;=36,F63&gt;=0),IF(AND(F63&lt;=36,F63&gt;18),IF(index7&lt;=(F63-18),2,1),IF(index7&lt;=F63,1,0)),IF(index7&lt;=(F63-36),3,2))</f>
        <v>0</v>
      </c>
      <c r="O63" s="14">
        <f>IF(AND(F63&lt;=36,F63&gt;=0),IF(AND(F63&lt;=36,F63&gt;18),IF(index3&lt;=(F63-18),2,1),IF(index3&lt;=F63,1,0)),IF(index3&lt;=(F63-36),3,2))</f>
        <v>0</v>
      </c>
      <c r="P63" s="15">
        <f t="shared" si="6"/>
        <v>0</v>
      </c>
      <c r="Q63" s="14">
        <f>IF(AND(F63&lt;=36,F63&gt;=0),IF(AND(F63&lt;=36,F63&gt;18),IF(index16&lt;=(F63-18),2,1),IF(index16&lt;=F63,1,0)),IF(index16&lt;=(F63-36),3,2))</f>
        <v>0</v>
      </c>
      <c r="R63" s="14">
        <f>IF(AND(F63&lt;=36,F63&gt;=0),IF(AND(F63&lt;=36,F63&gt;18),IF(index12&lt;=(F63-18),2,1),IF(index12&lt;=F63,1,0)),IF(index12&lt;=(F63-36),3,2))</f>
        <v>0</v>
      </c>
      <c r="S63" s="14">
        <f>IF(AND(F63&lt;=36,F63&gt;=0),IF(AND(F63&lt;=36,F63&gt;18),IF(index6&lt;=(F63-18),2,1),IF(index6&lt;=F63,1,0)),IF(index6&lt;=(F63-36),3,2))</f>
        <v>0</v>
      </c>
      <c r="T63" s="14">
        <f>IF(AND(F63&lt;=36,F63&gt;=0),IF(AND(F63&lt;=36,F63&gt;18),IF(index2&lt;=(F63-18),2,1),IF(index2&lt;=F63,1,0)),IF(index2&lt;=(F63-36),3,2))</f>
        <v>0</v>
      </c>
      <c r="U63" s="14">
        <f>IF(AND(F63&lt;=36,F63&gt;=0),IF(AND(F63&lt;=36,F63&gt;18),IF(index10&lt;=(F63-18),2,1),IF(index10&lt;=F63,1,0)),IF(index10&lt;=(F63-36),3,2))</f>
        <v>0</v>
      </c>
      <c r="V63" s="14">
        <f>IF(AND(F63&lt;=36,F63&gt;=0),IF(AND(F63&lt;=36,F63&gt;18),IF(index18&lt;=(F63-18),2,1),IF(index18&lt;=F63,1,0)),IF(index18&lt;=(F63-36),3,2))</f>
        <v>0</v>
      </c>
      <c r="W63" s="14">
        <f>IF(AND(F63&lt;=36,F63&gt;=0),IF(AND(F63&lt;=36,F63&gt;18),IF(index14&lt;=(F63-18),2,1),IF(index14&lt;=F63,1,0)),IF(index14&lt;=(F63-36),3,2))</f>
        <v>0</v>
      </c>
      <c r="X63" s="14">
        <f>IF(AND(F63&lt;=36,F63&gt;=0),IF(AND(F63&lt;=36,F63&gt;18),IF(index8&lt;=(F63-18),2,1),IF(index8&lt;=F63,1,0)),IF(index8&lt;=(F63-36),3,2))</f>
        <v>0</v>
      </c>
      <c r="Y63" s="14">
        <f>IF(AND(F63&lt;=36,F63&gt;=0),IF(AND(F63&lt;=36,F63&gt;18),IF(index4&lt;=(F63-18),2,1),IF(index4&lt;=F63,1,0)),IF(index4&lt;=(F63-36),3,2))</f>
        <v>0</v>
      </c>
      <c r="Z63" s="15">
        <f t="shared" si="7"/>
        <v>0</v>
      </c>
      <c r="AA63" s="16">
        <f t="shared" si="8"/>
        <v>0</v>
      </c>
    </row>
    <row r="64" spans="1:28" ht="12.75">
      <c r="A64" s="87"/>
      <c r="B64" s="90"/>
      <c r="C64" s="93"/>
      <c r="D64" s="96"/>
      <c r="E64" s="26">
        <f>AA65</f>
        <v>8</v>
      </c>
      <c r="F64" s="2" t="s">
        <v>13</v>
      </c>
      <c r="G64" s="13">
        <v>9</v>
      </c>
      <c r="H64" s="13">
        <v>5</v>
      </c>
      <c r="I64" s="13">
        <v>3</v>
      </c>
      <c r="J64" s="13">
        <v>10</v>
      </c>
      <c r="K64" s="13">
        <v>8</v>
      </c>
      <c r="L64" s="13">
        <v>5</v>
      </c>
      <c r="M64" s="13">
        <v>9</v>
      </c>
      <c r="N64" s="13">
        <v>5</v>
      </c>
      <c r="O64" s="13">
        <v>7</v>
      </c>
      <c r="P64" s="1">
        <f t="shared" si="6"/>
        <v>61</v>
      </c>
      <c r="Q64" s="13">
        <v>8</v>
      </c>
      <c r="R64" s="13">
        <v>4</v>
      </c>
      <c r="S64" s="13">
        <v>5</v>
      </c>
      <c r="T64" s="13">
        <v>6</v>
      </c>
      <c r="U64" s="13">
        <v>11</v>
      </c>
      <c r="V64" s="13">
        <v>5</v>
      </c>
      <c r="W64" s="13">
        <v>11</v>
      </c>
      <c r="X64" s="13">
        <v>5</v>
      </c>
      <c r="Y64" s="13">
        <v>7</v>
      </c>
      <c r="Z64" s="1">
        <f t="shared" si="7"/>
        <v>62</v>
      </c>
      <c r="AA64" s="17">
        <f t="shared" si="8"/>
        <v>123</v>
      </c>
      <c r="AB64" s="30"/>
    </row>
    <row r="65" spans="1:27" ht="12.75">
      <c r="A65" s="87"/>
      <c r="B65" s="90"/>
      <c r="C65" s="93"/>
      <c r="D65" s="96"/>
      <c r="E65" s="21"/>
      <c r="F65" s="21" t="s">
        <v>12</v>
      </c>
      <c r="G65" s="1">
        <f>IF(AND(G64&gt;0,(_par1+1-G64)&gt;=0),_par1+2-G64,0)</f>
        <v>0</v>
      </c>
      <c r="H65" s="1">
        <f>IF(AND(H64&gt;0,(_par2+1-H64)&gt;=0),_par2+2-H64,0)</f>
        <v>1</v>
      </c>
      <c r="I65" s="1">
        <f>IF(AND(I64&gt;0,(_par3+1-I64)&gt;=0),_par3+2-I64,0)</f>
        <v>3</v>
      </c>
      <c r="J65" s="1">
        <f>IF(AND(J64&gt;0,(_par4+1-J64)&gt;=0),_par4+2-J64,0)</f>
        <v>0</v>
      </c>
      <c r="K65" s="1">
        <f>IF(AND(K64&gt;0,(_par5+1-K64)&gt;=0),_par5+2-K64,0)</f>
        <v>0</v>
      </c>
      <c r="L65" s="1">
        <f>IF(AND(L64&gt;0,(_par6+1-L64)&gt;=0),_par6+2-L64,0)</f>
        <v>1</v>
      </c>
      <c r="M65" s="1">
        <f>IF(AND(M64&gt;0,(_par7+1-M64)&gt;=0),_par7+2-M64,0)</f>
        <v>0</v>
      </c>
      <c r="N65" s="1">
        <f>IF(AND(N64&gt;0,(_par8+1-N64)&gt;=0),_par8+2-N64,0)</f>
        <v>0</v>
      </c>
      <c r="O65" s="1">
        <f>IF(AND(O64&gt;0,(_par9+1-O64)&gt;=0),_par9+2-O64,0)</f>
        <v>0</v>
      </c>
      <c r="P65" s="1">
        <f t="shared" si="6"/>
        <v>5</v>
      </c>
      <c r="Q65" s="1">
        <f>IF(AND(Q64&gt;0,(_par10+1-Q64)&gt;=0),_par10+2-Q64,0)</f>
        <v>0</v>
      </c>
      <c r="R65" s="1">
        <f>IF(AND(R64&gt;0,(_par11+1-R64)&gt;=0),_par11+2-R64,0)</f>
        <v>1</v>
      </c>
      <c r="S65" s="1">
        <f>IF(AND(S64&gt;0,(_par12+1-S64)&gt;=0),_par12+2-S64,0)</f>
        <v>1</v>
      </c>
      <c r="T65" s="1">
        <f>IF(AND(T64&gt;0,(_par13+1-T64)&gt;=0),_par13+2-T64,0)</f>
        <v>0</v>
      </c>
      <c r="U65" s="1">
        <f>IF(AND(U64&gt;0,(_par14+1-U64)&gt;=0),_par14+2-U64,0)</f>
        <v>0</v>
      </c>
      <c r="V65" s="1">
        <f>IF(AND(V64&gt;0,(_par15+1-V64)&gt;=0),_par15+2-V64,0)</f>
        <v>0</v>
      </c>
      <c r="W65" s="1">
        <f>IF(AND(W64&gt;0,(_par16+1-W64)&gt;=0),_par16+2-W64,0)</f>
        <v>0</v>
      </c>
      <c r="X65" s="1">
        <f>IF(AND(X64&gt;0,(_par17+1-X64)&gt;=0),_par17+2-X64,0)</f>
        <v>1</v>
      </c>
      <c r="Y65" s="1">
        <f>IF(AND(Y64&gt;0,(_par18+1-Y64)&gt;=0),_par18+2-Y64,0)</f>
        <v>0</v>
      </c>
      <c r="Z65" s="1">
        <f t="shared" si="7"/>
        <v>3</v>
      </c>
      <c r="AA65" s="23">
        <f t="shared" si="8"/>
        <v>8</v>
      </c>
    </row>
    <row r="66" spans="1:27" ht="13.5" thickBot="1">
      <c r="A66" s="88"/>
      <c r="B66" s="91"/>
      <c r="C66" s="94"/>
      <c r="D66" s="97"/>
      <c r="E66" s="18"/>
      <c r="F66" s="18" t="s">
        <v>11</v>
      </c>
      <c r="G66" s="22">
        <f>IF(AND(G64&gt;0,(_par1+G63+1-G64)&gt;=0),_par1+G63+2-G64,0)</f>
        <v>0</v>
      </c>
      <c r="H66" s="22">
        <f>IF(AND(H64&gt;0,(_par2+H63+1-H64)&gt;=0),_par2+H63+2-H64,0)</f>
        <v>1</v>
      </c>
      <c r="I66" s="22">
        <f>IF(AND(I64&gt;0,(_par3+I63+1-I64)&gt;=0),_par3+I63+2-I64,0)</f>
        <v>3</v>
      </c>
      <c r="J66" s="22">
        <f>IF(AND(J64&gt;0,(_par4+J63+1-J64)&gt;=0),_par4+J63+2-J64,0)</f>
        <v>0</v>
      </c>
      <c r="K66" s="22">
        <f>IF(AND(K64&gt;0,(_par5+K63+1-K64)&gt;=0),_par5+K63+2-K64,0)</f>
        <v>0</v>
      </c>
      <c r="L66" s="22">
        <f>IF(AND(L64&gt;0,(_par6+L63+1-L64)&gt;=0),_par6+L63+2-L64,0)</f>
        <v>1</v>
      </c>
      <c r="M66" s="22">
        <f>IF(AND(M64&gt;0,(_par7+M63+1-M64)&gt;=0),_par7+M63+2-M64,0)</f>
        <v>0</v>
      </c>
      <c r="N66" s="22">
        <f>IF(AND(N64&gt;0,(_par8+N63+1-N64)&gt;=0),_par8+N63+2-N64,0)</f>
        <v>0</v>
      </c>
      <c r="O66" s="22">
        <f>IF(AND(O64&gt;0,(_par9+O63+1-O64)&gt;=0),_par9+O63+2-O64,0)</f>
        <v>0</v>
      </c>
      <c r="P66" s="22">
        <f t="shared" si="6"/>
        <v>5</v>
      </c>
      <c r="Q66" s="22">
        <f>IF(AND(Q64&gt;0,(_par10+Q63+1-Q64)&gt;=0),_par10+Q63+2-Q64,0)</f>
        <v>0</v>
      </c>
      <c r="R66" s="22">
        <f>IF(AND(R64&gt;0,(_par11+R63+1-R64)&gt;=0),_par11+R63+2-R64,0)</f>
        <v>1</v>
      </c>
      <c r="S66" s="22">
        <f>IF(AND(S64&gt;0,(_par12+S63+1-S64)&gt;=0),_par12+S63+2-S64,0)</f>
        <v>1</v>
      </c>
      <c r="T66" s="22">
        <f>IF(AND(T64&gt;0,(_par13+T63+1-T64)&gt;=0),_par13+T63+2-T64,0)</f>
        <v>0</v>
      </c>
      <c r="U66" s="22">
        <f>IF(AND(U64&gt;0,(_par14+U63+1-U64)&gt;=0),_par14+U63+2-U64,0)</f>
        <v>0</v>
      </c>
      <c r="V66" s="22">
        <f>IF(AND(V64&gt;0,(_par15+V63+1-V64)&gt;=0),_par15+V63+2-V64,0)</f>
        <v>0</v>
      </c>
      <c r="W66" s="22">
        <f>IF(AND(W64&gt;0,(_par16+W63+1-W64)&gt;=0),_par16+W63+2-W64,0)</f>
        <v>0</v>
      </c>
      <c r="X66" s="22">
        <f>IF(AND(X64&gt;0,(_par17+X63+1-X64)&gt;=0),_par17+X63+2-X64,0)</f>
        <v>1</v>
      </c>
      <c r="Y66" s="22">
        <f>IF(AND(Y64&gt;0,(_par18+Y63+1-Y64)&gt;=0),_par18+Y63+2-Y64,0)</f>
        <v>0</v>
      </c>
      <c r="Z66" s="22">
        <f t="shared" si="7"/>
        <v>3</v>
      </c>
      <c r="AA66" s="19">
        <f t="shared" si="8"/>
        <v>8</v>
      </c>
    </row>
    <row r="67" spans="1:27" ht="12.75">
      <c r="A67" s="86">
        <v>16</v>
      </c>
      <c r="B67" s="89" t="s">
        <v>51</v>
      </c>
      <c r="C67" s="92" t="s">
        <v>40</v>
      </c>
      <c r="D67" s="95" t="s">
        <v>39</v>
      </c>
      <c r="E67" s="25">
        <f>AA70</f>
        <v>16</v>
      </c>
      <c r="F67" s="24"/>
      <c r="G67" s="14">
        <f>IF(AND(F67&lt;=36,F67&gt;=0),IF(AND(F67&lt;=36,F67&gt;18),IF(index15&lt;=(F67-18),2,1),IF(index15&lt;=F67,1,0)),IF(index15&lt;=(F67-36),3,2))</f>
        <v>0</v>
      </c>
      <c r="H67" s="14">
        <f>IF(AND(F67&lt;=36,F67&gt;=0),IF(AND(F67&lt;=36,F67&gt;18),IF(index11&lt;=(F67-18),2,1),IF(index11&lt;=F67,1,0)),IF(index11&lt;=(F67-36),3,2))</f>
        <v>0</v>
      </c>
      <c r="I67" s="14">
        <f>IF(AND(F67&lt;=36,F67&gt;=0),IF(AND(F67&lt;=36,F67&gt;18),IF(index5&lt;=(F67-18),2,1),IF(index5&lt;=F67,1,0)),IF(index5&lt;=(F67-36),3,2))</f>
        <v>0</v>
      </c>
      <c r="J67" s="14">
        <f>IF(AND(F67&lt;=36,F67&gt;=0),IF(AND(F67&lt;=36,F67&gt;18),IF(index1&lt;=(F67-18),2,1),IF(index1&lt;=F67,1,0)),IF(index1&lt;=(F67-36),3,2))</f>
        <v>0</v>
      </c>
      <c r="K67" s="14">
        <f>IF(AND(F67&lt;=36,F67&gt;=0),IF(AND(F67&lt;=36,F67&gt;18),IF(index9&lt;=(F67-18),2,1),IF(index9&lt;=F67,1,0)),IF(index9&lt;=(F67-36),3,2))</f>
        <v>0</v>
      </c>
      <c r="L67" s="14">
        <f>IF(AND(F67&lt;=36,F67&gt;=0),IF(AND(F67&lt;=36,F67&gt;18),IF(index17&lt;=(F67-18),2,1),IF(index17&lt;=F67,1,0)),IF(index17&lt;=(F67-36),3,2))</f>
        <v>0</v>
      </c>
      <c r="M67" s="14">
        <f>IF(AND(F67&lt;=36,F67&gt;=0),IF(AND(F67&lt;=36,F67&gt;18),IF(index13&lt;=(F67-18),2,1),IF(index13&lt;=F67,1,0)),IF(index13&lt;=(F67-36),3,2))</f>
        <v>0</v>
      </c>
      <c r="N67" s="14">
        <f>IF(AND(F67&lt;=36,F67&gt;=0),IF(AND(F67&lt;=36,F67&gt;18),IF(index7&lt;=(F67-18),2,1),IF(index7&lt;=F67,1,0)),IF(index7&lt;=(F67-36),3,2))</f>
        <v>0</v>
      </c>
      <c r="O67" s="14">
        <f>IF(AND(F67&lt;=36,F67&gt;=0),IF(AND(F67&lt;=36,F67&gt;18),IF(index3&lt;=(F67-18),2,1),IF(index3&lt;=F67,1,0)),IF(index3&lt;=(F67-36),3,2))</f>
        <v>0</v>
      </c>
      <c r="P67" s="15">
        <f t="shared" si="6"/>
        <v>0</v>
      </c>
      <c r="Q67" s="14">
        <f>IF(AND(F67&lt;=36,F67&gt;=0),IF(AND(F67&lt;=36,F67&gt;18),IF(index16&lt;=(F67-18),2,1),IF(index16&lt;=F67,1,0)),IF(index16&lt;=(F67-36),3,2))</f>
        <v>0</v>
      </c>
      <c r="R67" s="14">
        <f>IF(AND(F67&lt;=36,F67&gt;=0),IF(AND(F67&lt;=36,F67&gt;18),IF(index12&lt;=(F67-18),2,1),IF(index12&lt;=F67,1,0)),IF(index12&lt;=(F67-36),3,2))</f>
        <v>0</v>
      </c>
      <c r="S67" s="14">
        <f>IF(AND(F67&lt;=36,F67&gt;=0),IF(AND(F67&lt;=36,F67&gt;18),IF(index6&lt;=(F67-18),2,1),IF(index6&lt;=F67,1,0)),IF(index6&lt;=(F67-36),3,2))</f>
        <v>0</v>
      </c>
      <c r="T67" s="14">
        <f>IF(AND(F67&lt;=36,F67&gt;=0),IF(AND(F67&lt;=36,F67&gt;18),IF(index2&lt;=(F67-18),2,1),IF(index2&lt;=F67,1,0)),IF(index2&lt;=(F67-36),3,2))</f>
        <v>0</v>
      </c>
      <c r="U67" s="14">
        <f>IF(AND(F67&lt;=36,F67&gt;=0),IF(AND(F67&lt;=36,F67&gt;18),IF(index10&lt;=(F67-18),2,1),IF(index10&lt;=F67,1,0)),IF(index10&lt;=(F67-36),3,2))</f>
        <v>0</v>
      </c>
      <c r="V67" s="14">
        <f>IF(AND(F67&lt;=36,F67&gt;=0),IF(AND(F67&lt;=36,F67&gt;18),IF(index18&lt;=(F67-18),2,1),IF(index18&lt;=F67,1,0)),IF(index18&lt;=(F67-36),3,2))</f>
        <v>0</v>
      </c>
      <c r="W67" s="14">
        <f>IF(AND(F67&lt;=36,F67&gt;=0),IF(AND(F67&lt;=36,F67&gt;18),IF(index14&lt;=(F67-18),2,1),IF(index14&lt;=F67,1,0)),IF(index14&lt;=(F67-36),3,2))</f>
        <v>0</v>
      </c>
      <c r="X67" s="14">
        <f>IF(AND(F67&lt;=36,F67&gt;=0),IF(AND(F67&lt;=36,F67&gt;18),IF(index8&lt;=(F67-18),2,1),IF(index8&lt;=F67,1,0)),IF(index8&lt;=(F67-36),3,2))</f>
        <v>0</v>
      </c>
      <c r="Y67" s="14">
        <f>IF(AND(F67&lt;=36,F67&gt;=0),IF(AND(F67&lt;=36,F67&gt;18),IF(index4&lt;=(F67-18),2,1),IF(index4&lt;=F67,1,0)),IF(index4&lt;=(F67-36),3,2))</f>
        <v>0</v>
      </c>
      <c r="Z67" s="15">
        <f t="shared" si="7"/>
        <v>0</v>
      </c>
      <c r="AA67" s="16">
        <f t="shared" si="8"/>
        <v>0</v>
      </c>
    </row>
    <row r="68" spans="1:28" ht="12.75">
      <c r="A68" s="87"/>
      <c r="B68" s="90"/>
      <c r="C68" s="93"/>
      <c r="D68" s="96"/>
      <c r="E68" s="26">
        <f>AA69</f>
        <v>16</v>
      </c>
      <c r="F68" s="2" t="s">
        <v>13</v>
      </c>
      <c r="G68" s="13">
        <v>7</v>
      </c>
      <c r="H68" s="13">
        <v>6</v>
      </c>
      <c r="I68" s="13">
        <v>5</v>
      </c>
      <c r="J68" s="13">
        <v>4</v>
      </c>
      <c r="K68" s="13">
        <v>5</v>
      </c>
      <c r="L68" s="13">
        <v>6</v>
      </c>
      <c r="M68" s="13">
        <v>7</v>
      </c>
      <c r="N68" s="13">
        <v>4</v>
      </c>
      <c r="O68" s="13">
        <v>4</v>
      </c>
      <c r="P68" s="1">
        <f t="shared" si="6"/>
        <v>48</v>
      </c>
      <c r="Q68" s="13">
        <v>4</v>
      </c>
      <c r="R68" s="13">
        <v>4</v>
      </c>
      <c r="S68" s="13">
        <v>5</v>
      </c>
      <c r="T68" s="13">
        <v>5</v>
      </c>
      <c r="U68" s="13">
        <v>6</v>
      </c>
      <c r="V68" s="13">
        <v>5</v>
      </c>
      <c r="W68" s="13">
        <v>5</v>
      </c>
      <c r="X68" s="13">
        <v>4</v>
      </c>
      <c r="Y68" s="13">
        <v>7</v>
      </c>
      <c r="Z68" s="1">
        <f t="shared" si="7"/>
        <v>45</v>
      </c>
      <c r="AA68" s="17">
        <f t="shared" si="8"/>
        <v>93</v>
      </c>
      <c r="AB68" s="30"/>
    </row>
    <row r="69" spans="1:27" ht="12.75">
      <c r="A69" s="87"/>
      <c r="B69" s="90"/>
      <c r="C69" s="93"/>
      <c r="D69" s="96"/>
      <c r="E69" s="21"/>
      <c r="F69" s="21" t="s">
        <v>12</v>
      </c>
      <c r="G69" s="1">
        <f>IF(AND(G68&gt;0,(_par1+1-G68)&gt;=0),_par1+2-G68,0)</f>
        <v>0</v>
      </c>
      <c r="H69" s="1">
        <f>IF(AND(H68&gt;0,(_par2+1-H68)&gt;=0),_par2+2-H68,0)</f>
        <v>0</v>
      </c>
      <c r="I69" s="1">
        <f>IF(AND(I68&gt;0,(_par3+1-I68)&gt;=0),_par3+2-I68,0)</f>
        <v>1</v>
      </c>
      <c r="J69" s="1">
        <f>IF(AND(J68&gt;0,(_par4+1-J68)&gt;=0),_par4+2-J68,0)</f>
        <v>2</v>
      </c>
      <c r="K69" s="1">
        <f>IF(AND(K68&gt;0,(_par5+1-K68)&gt;=0),_par5+2-K68,0)</f>
        <v>0</v>
      </c>
      <c r="L69" s="1">
        <f>IF(AND(L68&gt;0,(_par6+1-L68)&gt;=0),_par6+2-L68,0)</f>
        <v>0</v>
      </c>
      <c r="M69" s="1">
        <f>IF(AND(M68&gt;0,(_par7+1-M68)&gt;=0),_par7+2-M68,0)</f>
        <v>0</v>
      </c>
      <c r="N69" s="1">
        <f>IF(AND(N68&gt;0,(_par8+1-N68)&gt;=0),_par8+2-N68,0)</f>
        <v>1</v>
      </c>
      <c r="O69" s="1">
        <f>IF(AND(O68&gt;0,(_par9+1-O68)&gt;=0),_par9+2-O68,0)</f>
        <v>2</v>
      </c>
      <c r="P69" s="1">
        <f t="shared" si="6"/>
        <v>6</v>
      </c>
      <c r="Q69" s="1">
        <f>IF(AND(Q68&gt;0,(_par10+1-Q68)&gt;=0),_par10+2-Q68,0)</f>
        <v>3</v>
      </c>
      <c r="R69" s="1">
        <f>IF(AND(R68&gt;0,(_par11+1-R68)&gt;=0),_par11+2-R68,0)</f>
        <v>1</v>
      </c>
      <c r="S69" s="1">
        <f>IF(AND(S68&gt;0,(_par12+1-S68)&gt;=0),_par12+2-S68,0)</f>
        <v>1</v>
      </c>
      <c r="T69" s="1">
        <f>IF(AND(T68&gt;0,(_par13+1-T68)&gt;=0),_par13+2-T68,0)</f>
        <v>1</v>
      </c>
      <c r="U69" s="1">
        <f>IF(AND(U68&gt;0,(_par14+1-U68)&gt;=0),_par14+2-U68,0)</f>
        <v>1</v>
      </c>
      <c r="V69" s="1">
        <f>IF(AND(V68&gt;0,(_par15+1-V68)&gt;=0),_par15+2-V68,0)</f>
        <v>0</v>
      </c>
      <c r="W69" s="1">
        <f>IF(AND(W68&gt;0,(_par16+1-W68)&gt;=0),_par16+2-W68,0)</f>
        <v>1</v>
      </c>
      <c r="X69" s="1">
        <f>IF(AND(X68&gt;0,(_par17+1-X68)&gt;=0),_par17+2-X68,0)</f>
        <v>2</v>
      </c>
      <c r="Y69" s="1">
        <f>IF(AND(Y68&gt;0,(_par18+1-Y68)&gt;=0),_par18+2-Y68,0)</f>
        <v>0</v>
      </c>
      <c r="Z69" s="1">
        <f t="shared" si="7"/>
        <v>10</v>
      </c>
      <c r="AA69" s="23">
        <f t="shared" si="8"/>
        <v>16</v>
      </c>
    </row>
    <row r="70" spans="1:27" ht="13.5" thickBot="1">
      <c r="A70" s="88"/>
      <c r="B70" s="91"/>
      <c r="C70" s="94"/>
      <c r="D70" s="97"/>
      <c r="E70" s="18"/>
      <c r="F70" s="18" t="s">
        <v>11</v>
      </c>
      <c r="G70" s="22">
        <f>IF(AND(G68&gt;0,(_par1+G67+1-G68)&gt;=0),_par1+G67+2-G68,0)</f>
        <v>0</v>
      </c>
      <c r="H70" s="22">
        <f>IF(AND(H68&gt;0,(_par2+H67+1-H68)&gt;=0),_par2+H67+2-H68,0)</f>
        <v>0</v>
      </c>
      <c r="I70" s="22">
        <f>IF(AND(I68&gt;0,(_par3+I67+1-I68)&gt;=0),_par3+I67+2-I68,0)</f>
        <v>1</v>
      </c>
      <c r="J70" s="22">
        <f>IF(AND(J68&gt;0,(_par4+J67+1-J68)&gt;=0),_par4+J67+2-J68,0)</f>
        <v>2</v>
      </c>
      <c r="K70" s="22">
        <f>IF(AND(K68&gt;0,(_par5+K67+1-K68)&gt;=0),_par5+K67+2-K68,0)</f>
        <v>0</v>
      </c>
      <c r="L70" s="22">
        <f>IF(AND(L68&gt;0,(_par6+L67+1-L68)&gt;=0),_par6+L67+2-L68,0)</f>
        <v>0</v>
      </c>
      <c r="M70" s="22">
        <f>IF(AND(M68&gt;0,(_par7+M67+1-M68)&gt;=0),_par7+M67+2-M68,0)</f>
        <v>0</v>
      </c>
      <c r="N70" s="22">
        <f>IF(AND(N68&gt;0,(_par8+N67+1-N68)&gt;=0),_par8+N67+2-N68,0)</f>
        <v>1</v>
      </c>
      <c r="O70" s="22">
        <f>IF(AND(O68&gt;0,(_par9+O67+1-O68)&gt;=0),_par9+O67+2-O68,0)</f>
        <v>2</v>
      </c>
      <c r="P70" s="22">
        <f t="shared" si="6"/>
        <v>6</v>
      </c>
      <c r="Q70" s="22">
        <f>IF(AND(Q68&gt;0,(_par10+Q67+1-Q68)&gt;=0),_par10+Q67+2-Q68,0)</f>
        <v>3</v>
      </c>
      <c r="R70" s="22">
        <f>IF(AND(R68&gt;0,(_par11+R67+1-R68)&gt;=0),_par11+R67+2-R68,0)</f>
        <v>1</v>
      </c>
      <c r="S70" s="22">
        <f>IF(AND(S68&gt;0,(_par12+S67+1-S68)&gt;=0),_par12+S67+2-S68,0)</f>
        <v>1</v>
      </c>
      <c r="T70" s="22">
        <f>IF(AND(T68&gt;0,(_par13+T67+1-T68)&gt;=0),_par13+T67+2-T68,0)</f>
        <v>1</v>
      </c>
      <c r="U70" s="22">
        <f>IF(AND(U68&gt;0,(_par14+U67+1-U68)&gt;=0),_par14+U67+2-U68,0)</f>
        <v>1</v>
      </c>
      <c r="V70" s="22">
        <f>IF(AND(V68&gt;0,(_par15+V67+1-V68)&gt;=0),_par15+V67+2-V68,0)</f>
        <v>0</v>
      </c>
      <c r="W70" s="22">
        <f>IF(AND(W68&gt;0,(_par16+W67+1-W68)&gt;=0),_par16+W67+2-W68,0)</f>
        <v>1</v>
      </c>
      <c r="X70" s="22">
        <f>IF(AND(X68&gt;0,(_par17+X67+1-X68)&gt;=0),_par17+X67+2-X68,0)</f>
        <v>2</v>
      </c>
      <c r="Y70" s="22">
        <f>IF(AND(Y68&gt;0,(_par18+Y67+1-Y68)&gt;=0),_par18+Y67+2-Y68,0)</f>
        <v>0</v>
      </c>
      <c r="Z70" s="22">
        <f t="shared" si="7"/>
        <v>10</v>
      </c>
      <c r="AA70" s="19">
        <f t="shared" si="8"/>
        <v>16</v>
      </c>
    </row>
    <row r="71" spans="1:27" ht="12.75">
      <c r="A71" s="86">
        <v>17</v>
      </c>
      <c r="B71" s="89" t="s">
        <v>51</v>
      </c>
      <c r="C71" s="80" t="s">
        <v>65</v>
      </c>
      <c r="D71" s="83" t="s">
        <v>24</v>
      </c>
      <c r="E71" s="25">
        <f>AA74</f>
        <v>17</v>
      </c>
      <c r="F71" s="24"/>
      <c r="G71" s="14">
        <f>IF(AND(F71&lt;=36,F71&gt;=0),IF(AND(F71&lt;=36,F71&gt;18),IF(index15&lt;=(F71-18),2,1),IF(index15&lt;=F71,1,0)),IF(index15&lt;=(F71-36),3,2))</f>
        <v>0</v>
      </c>
      <c r="H71" s="14">
        <f>IF(AND(F71&lt;=36,F71&gt;=0),IF(AND(F71&lt;=36,F71&gt;18),IF(index11&lt;=(F71-18),2,1),IF(index11&lt;=F71,1,0)),IF(index11&lt;=(F71-36),3,2))</f>
        <v>0</v>
      </c>
      <c r="I71" s="14">
        <f>IF(AND(F71&lt;=36,F71&gt;=0),IF(AND(F71&lt;=36,F71&gt;18),IF(index5&lt;=(F71-18),2,1),IF(index5&lt;=F71,1,0)),IF(index5&lt;=(F71-36),3,2))</f>
        <v>0</v>
      </c>
      <c r="J71" s="14">
        <f>IF(AND(F71&lt;=36,F71&gt;=0),IF(AND(F71&lt;=36,F71&gt;18),IF(index1&lt;=(F71-18),2,1),IF(index1&lt;=F71,1,0)),IF(index1&lt;=(F71-36),3,2))</f>
        <v>0</v>
      </c>
      <c r="K71" s="14">
        <f>IF(AND(F71&lt;=36,F71&gt;=0),IF(AND(F71&lt;=36,F71&gt;18),IF(index9&lt;=(F71-18),2,1),IF(index9&lt;=F71,1,0)),IF(index9&lt;=(F71-36),3,2))</f>
        <v>0</v>
      </c>
      <c r="L71" s="14">
        <f>IF(AND(F71&lt;=36,F71&gt;=0),IF(AND(F71&lt;=36,F71&gt;18),IF(index17&lt;=(F71-18),2,1),IF(index17&lt;=F71,1,0)),IF(index17&lt;=(F71-36),3,2))</f>
        <v>0</v>
      </c>
      <c r="M71" s="14">
        <f>IF(AND(F71&lt;=36,F71&gt;=0),IF(AND(F71&lt;=36,F71&gt;18),IF(index13&lt;=(F71-18),2,1),IF(index13&lt;=F71,1,0)),IF(index13&lt;=(F71-36),3,2))</f>
        <v>0</v>
      </c>
      <c r="N71" s="14">
        <f>IF(AND(F71&lt;=36,F71&gt;=0),IF(AND(F71&lt;=36,F71&gt;18),IF(index7&lt;=(F71-18),2,1),IF(index7&lt;=F71,1,0)),IF(index7&lt;=(F71-36),3,2))</f>
        <v>0</v>
      </c>
      <c r="O71" s="14">
        <f>IF(AND(F71&lt;=36,F71&gt;=0),IF(AND(F71&lt;=36,F71&gt;18),IF(index3&lt;=(F71-18),2,1),IF(index3&lt;=F71,1,0)),IF(index3&lt;=(F71-36),3,2))</f>
        <v>0</v>
      </c>
      <c r="P71" s="15">
        <f t="shared" si="6"/>
        <v>0</v>
      </c>
      <c r="Q71" s="14">
        <f>IF(AND(F71&lt;=36,F71&gt;=0),IF(AND(F71&lt;=36,F71&gt;18),IF(index16&lt;=(F71-18),2,1),IF(index16&lt;=F71,1,0)),IF(index16&lt;=(F71-36),3,2))</f>
        <v>0</v>
      </c>
      <c r="R71" s="14">
        <f>IF(AND(F71&lt;=36,F71&gt;=0),IF(AND(F71&lt;=36,F71&gt;18),IF(index12&lt;=(F71-18),2,1),IF(index12&lt;=F71,1,0)),IF(index12&lt;=(F71-36),3,2))</f>
        <v>0</v>
      </c>
      <c r="S71" s="14">
        <f>IF(AND(F71&lt;=36,F71&gt;=0),IF(AND(F71&lt;=36,F71&gt;18),IF(index6&lt;=(F71-18),2,1),IF(index6&lt;=F71,1,0)),IF(index6&lt;=(F71-36),3,2))</f>
        <v>0</v>
      </c>
      <c r="T71" s="14">
        <f>IF(AND(F71&lt;=36,F71&gt;=0),IF(AND(F71&lt;=36,F71&gt;18),IF(index2&lt;=(F71-18),2,1),IF(index2&lt;=F71,1,0)),IF(index2&lt;=(F71-36),3,2))</f>
        <v>0</v>
      </c>
      <c r="U71" s="14">
        <f>IF(AND(F71&lt;=36,F71&gt;=0),IF(AND(F71&lt;=36,F71&gt;18),IF(index10&lt;=(F71-18),2,1),IF(index10&lt;=F71,1,0)),IF(index10&lt;=(F71-36),3,2))</f>
        <v>0</v>
      </c>
      <c r="V71" s="14">
        <f>IF(AND(F71&lt;=36,F71&gt;=0),IF(AND(F71&lt;=36,F71&gt;18),IF(index18&lt;=(F71-18),2,1),IF(index18&lt;=F71,1,0)),IF(index18&lt;=(F71-36),3,2))</f>
        <v>0</v>
      </c>
      <c r="W71" s="14">
        <f>IF(AND(F71&lt;=36,F71&gt;=0),IF(AND(F71&lt;=36,F71&gt;18),IF(index14&lt;=(F71-18),2,1),IF(index14&lt;=F71,1,0)),IF(index14&lt;=(F71-36),3,2))</f>
        <v>0</v>
      </c>
      <c r="X71" s="14">
        <f>IF(AND(F71&lt;=36,F71&gt;=0),IF(AND(F71&lt;=36,F71&gt;18),IF(index8&lt;=(F71-18),2,1),IF(index8&lt;=F71,1,0)),IF(index8&lt;=(F71-36),3,2))</f>
        <v>0</v>
      </c>
      <c r="Y71" s="14">
        <f>IF(AND(F71&lt;=36,F71&gt;=0),IF(AND(F71&lt;=36,F71&gt;18),IF(index4&lt;=(F71-18),2,1),IF(index4&lt;=F71,1,0)),IF(index4&lt;=(F71-36),3,2))</f>
        <v>0</v>
      </c>
      <c r="Z71" s="15">
        <f t="shared" si="7"/>
        <v>0</v>
      </c>
      <c r="AA71" s="16">
        <f t="shared" si="8"/>
        <v>0</v>
      </c>
    </row>
    <row r="72" spans="1:28" ht="12.75">
      <c r="A72" s="87"/>
      <c r="B72" s="90"/>
      <c r="C72" s="81"/>
      <c r="D72" s="84"/>
      <c r="E72" s="26">
        <f>AA73</f>
        <v>17</v>
      </c>
      <c r="F72" s="2" t="s">
        <v>13</v>
      </c>
      <c r="G72" s="13">
        <v>5</v>
      </c>
      <c r="H72" s="13">
        <v>5</v>
      </c>
      <c r="I72" s="13">
        <v>5</v>
      </c>
      <c r="J72" s="13">
        <v>6</v>
      </c>
      <c r="K72" s="13">
        <v>5</v>
      </c>
      <c r="L72" s="13">
        <v>6</v>
      </c>
      <c r="M72" s="13">
        <v>4</v>
      </c>
      <c r="N72" s="13">
        <v>4</v>
      </c>
      <c r="O72" s="13">
        <v>5</v>
      </c>
      <c r="P72" s="1">
        <f t="shared" si="6"/>
        <v>45</v>
      </c>
      <c r="Q72" s="13">
        <v>5</v>
      </c>
      <c r="R72" s="13">
        <v>4</v>
      </c>
      <c r="S72" s="13">
        <v>6</v>
      </c>
      <c r="T72" s="13">
        <v>5</v>
      </c>
      <c r="U72" s="13">
        <v>6</v>
      </c>
      <c r="V72" s="13">
        <v>4</v>
      </c>
      <c r="W72" s="13">
        <v>5</v>
      </c>
      <c r="X72" s="13">
        <v>5</v>
      </c>
      <c r="Y72" s="13">
        <v>8</v>
      </c>
      <c r="Z72" s="1">
        <f t="shared" si="7"/>
        <v>48</v>
      </c>
      <c r="AA72" s="17">
        <f t="shared" si="8"/>
        <v>93</v>
      </c>
      <c r="AB72" s="30"/>
    </row>
    <row r="73" spans="1:27" ht="12.75">
      <c r="A73" s="87"/>
      <c r="B73" s="90"/>
      <c r="C73" s="81"/>
      <c r="D73" s="84"/>
      <c r="E73" s="21"/>
      <c r="F73" s="21" t="s">
        <v>12</v>
      </c>
      <c r="G73" s="1">
        <f>IF(AND(G72&gt;0,(_par1+1-G72)&gt;=0),_par1+2-G72,0)</f>
        <v>2</v>
      </c>
      <c r="H73" s="1">
        <f>IF(AND(H72&gt;0,(_par2+1-H72)&gt;=0),_par2+2-H72,0)</f>
        <v>1</v>
      </c>
      <c r="I73" s="1">
        <f>IF(AND(I72&gt;0,(_par3+1-I72)&gt;=0),_par3+2-I72,0)</f>
        <v>1</v>
      </c>
      <c r="J73" s="1">
        <f>IF(AND(J72&gt;0,(_par4+1-J72)&gt;=0),_par4+2-J72,0)</f>
        <v>0</v>
      </c>
      <c r="K73" s="1">
        <f>IF(AND(K72&gt;0,(_par5+1-K72)&gt;=0),_par5+2-K72,0)</f>
        <v>0</v>
      </c>
      <c r="L73" s="1">
        <f>IF(AND(L72&gt;0,(_par6+1-L72)&gt;=0),_par6+2-L72,0)</f>
        <v>0</v>
      </c>
      <c r="M73" s="1">
        <f>IF(AND(M72&gt;0,(_par7+1-M72)&gt;=0),_par7+2-M72,0)</f>
        <v>3</v>
      </c>
      <c r="N73" s="1">
        <f>IF(AND(N72&gt;0,(_par8+1-N72)&gt;=0),_par8+2-N72,0)</f>
        <v>1</v>
      </c>
      <c r="O73" s="1">
        <f>IF(AND(O72&gt;0,(_par9+1-O72)&gt;=0),_par9+2-O72,0)</f>
        <v>1</v>
      </c>
      <c r="P73" s="1">
        <f t="shared" si="6"/>
        <v>9</v>
      </c>
      <c r="Q73" s="1">
        <f>IF(AND(Q72&gt;0,(_par10+1-Q72)&gt;=0),_par10+2-Q72,0)</f>
        <v>2</v>
      </c>
      <c r="R73" s="1">
        <f>IF(AND(R72&gt;0,(_par11+1-R72)&gt;=0),_par11+2-R72,0)</f>
        <v>1</v>
      </c>
      <c r="S73" s="1">
        <f>IF(AND(S72&gt;0,(_par12+1-S72)&gt;=0),_par12+2-S72,0)</f>
        <v>0</v>
      </c>
      <c r="T73" s="1">
        <f>IF(AND(T72&gt;0,(_par13+1-T72)&gt;=0),_par13+2-T72,0)</f>
        <v>1</v>
      </c>
      <c r="U73" s="1">
        <f>IF(AND(U72&gt;0,(_par14+1-U72)&gt;=0),_par14+2-U72,0)</f>
        <v>1</v>
      </c>
      <c r="V73" s="1">
        <f>IF(AND(V72&gt;0,(_par15+1-V72)&gt;=0),_par15+2-V72,0)</f>
        <v>1</v>
      </c>
      <c r="W73" s="1">
        <f>IF(AND(W72&gt;0,(_par16+1-W72)&gt;=0),_par16+2-W72,0)</f>
        <v>1</v>
      </c>
      <c r="X73" s="1">
        <f>IF(AND(X72&gt;0,(_par17+1-X72)&gt;=0),_par17+2-X72,0)</f>
        <v>1</v>
      </c>
      <c r="Y73" s="1">
        <f>IF(AND(Y72&gt;0,(_par18+1-Y72)&gt;=0),_par18+2-Y72,0)</f>
        <v>0</v>
      </c>
      <c r="Z73" s="1">
        <f t="shared" si="7"/>
        <v>8</v>
      </c>
      <c r="AA73" s="23">
        <f t="shared" si="8"/>
        <v>17</v>
      </c>
    </row>
    <row r="74" spans="1:27" ht="13.5" thickBot="1">
      <c r="A74" s="88"/>
      <c r="B74" s="91"/>
      <c r="C74" s="82"/>
      <c r="D74" s="85"/>
      <c r="E74" s="18"/>
      <c r="F74" s="18" t="s">
        <v>11</v>
      </c>
      <c r="G74" s="22">
        <f>IF(AND(G72&gt;0,(_par1+G71+1-G72)&gt;=0),_par1+G71+2-G72,0)</f>
        <v>2</v>
      </c>
      <c r="H74" s="22">
        <f>IF(AND(H72&gt;0,(_par2+H71+1-H72)&gt;=0),_par2+H71+2-H72,0)</f>
        <v>1</v>
      </c>
      <c r="I74" s="22">
        <f>IF(AND(I72&gt;0,(_par3+I71+1-I72)&gt;=0),_par3+I71+2-I72,0)</f>
        <v>1</v>
      </c>
      <c r="J74" s="22">
        <f>IF(AND(J72&gt;0,(_par4+J71+1-J72)&gt;=0),_par4+J71+2-J72,0)</f>
        <v>0</v>
      </c>
      <c r="K74" s="22">
        <f>IF(AND(K72&gt;0,(_par5+K71+1-K72)&gt;=0),_par5+K71+2-K72,0)</f>
        <v>0</v>
      </c>
      <c r="L74" s="22">
        <f>IF(AND(L72&gt;0,(_par6+L71+1-L72)&gt;=0),_par6+L71+2-L72,0)</f>
        <v>0</v>
      </c>
      <c r="M74" s="22">
        <f>IF(AND(M72&gt;0,(_par7+M71+1-M72)&gt;=0),_par7+M71+2-M72,0)</f>
        <v>3</v>
      </c>
      <c r="N74" s="22">
        <f>IF(AND(N72&gt;0,(_par8+N71+1-N72)&gt;=0),_par8+N71+2-N72,0)</f>
        <v>1</v>
      </c>
      <c r="O74" s="22">
        <f>IF(AND(O72&gt;0,(_par9+O71+1-O72)&gt;=0),_par9+O71+2-O72,0)</f>
        <v>1</v>
      </c>
      <c r="P74" s="22">
        <f t="shared" si="6"/>
        <v>9</v>
      </c>
      <c r="Q74" s="22">
        <f>IF(AND(Q72&gt;0,(_par10+Q71+1-Q72)&gt;=0),_par10+Q71+2-Q72,0)</f>
        <v>2</v>
      </c>
      <c r="R74" s="22">
        <f>IF(AND(R72&gt;0,(_par11+R71+1-R72)&gt;=0),_par11+R71+2-R72,0)</f>
        <v>1</v>
      </c>
      <c r="S74" s="22">
        <f>IF(AND(S72&gt;0,(_par12+S71+1-S72)&gt;=0),_par12+S71+2-S72,0)</f>
        <v>0</v>
      </c>
      <c r="T74" s="22">
        <f>IF(AND(T72&gt;0,(_par13+T71+1-T72)&gt;=0),_par13+T71+2-T72,0)</f>
        <v>1</v>
      </c>
      <c r="U74" s="22">
        <f>IF(AND(U72&gt;0,(_par14+U71+1-U72)&gt;=0),_par14+U71+2-U72,0)</f>
        <v>1</v>
      </c>
      <c r="V74" s="22">
        <f>IF(AND(V72&gt;0,(_par15+V71+1-V72)&gt;=0),_par15+V71+2-V72,0)</f>
        <v>1</v>
      </c>
      <c r="W74" s="22">
        <f>IF(AND(W72&gt;0,(_par16+W71+1-W72)&gt;=0),_par16+W71+2-W72,0)</f>
        <v>1</v>
      </c>
      <c r="X74" s="22">
        <f>IF(AND(X72&gt;0,(_par17+X71+1-X72)&gt;=0),_par17+X71+2-X72,0)</f>
        <v>1</v>
      </c>
      <c r="Y74" s="22">
        <f>IF(AND(Y72&gt;0,(_par18+Y71+1-Y72)&gt;=0),_par18+Y71+2-Y72,0)</f>
        <v>0</v>
      </c>
      <c r="Z74" s="22">
        <f t="shared" si="7"/>
        <v>8</v>
      </c>
      <c r="AA74" s="19">
        <f t="shared" si="8"/>
        <v>17</v>
      </c>
    </row>
    <row r="75" spans="1:27" ht="12.75">
      <c r="A75" s="86">
        <v>18</v>
      </c>
      <c r="B75" s="89" t="s">
        <v>51</v>
      </c>
      <c r="C75" s="92" t="s">
        <v>53</v>
      </c>
      <c r="D75" s="95" t="s">
        <v>28</v>
      </c>
      <c r="E75" s="25">
        <f>AA78</f>
        <v>19</v>
      </c>
      <c r="F75" s="24"/>
      <c r="G75" s="14">
        <f>IF(AND(F75&lt;=36,F75&gt;=0),IF(AND(F75&lt;=36,F75&gt;18),IF(index15&lt;=(F75-18),2,1),IF(index15&lt;=F75,1,0)),IF(index15&lt;=(F75-36),3,2))</f>
        <v>0</v>
      </c>
      <c r="H75" s="14">
        <f>IF(AND(F75&lt;=36,F75&gt;=0),IF(AND(F75&lt;=36,F75&gt;18),IF(index11&lt;=(F75-18),2,1),IF(index11&lt;=F75,1,0)),IF(index11&lt;=(F75-36),3,2))</f>
        <v>0</v>
      </c>
      <c r="I75" s="14">
        <f>IF(AND(F75&lt;=36,F75&gt;=0),IF(AND(F75&lt;=36,F75&gt;18),IF(index5&lt;=(F75-18),2,1),IF(index5&lt;=F75,1,0)),IF(index5&lt;=(F75-36),3,2))</f>
        <v>0</v>
      </c>
      <c r="J75" s="14">
        <f>IF(AND(F75&lt;=36,F75&gt;=0),IF(AND(F75&lt;=36,F75&gt;18),IF(index1&lt;=(F75-18),2,1),IF(index1&lt;=F75,1,0)),IF(index1&lt;=(F75-36),3,2))</f>
        <v>0</v>
      </c>
      <c r="K75" s="14">
        <f>IF(AND(F75&lt;=36,F75&gt;=0),IF(AND(F75&lt;=36,F75&gt;18),IF(index9&lt;=(F75-18),2,1),IF(index9&lt;=F75,1,0)),IF(index9&lt;=(F75-36),3,2))</f>
        <v>0</v>
      </c>
      <c r="L75" s="14">
        <f>IF(AND(F75&lt;=36,F75&gt;=0),IF(AND(F75&lt;=36,F75&gt;18),IF(index17&lt;=(F75-18),2,1),IF(index17&lt;=F75,1,0)),IF(index17&lt;=(F75-36),3,2))</f>
        <v>0</v>
      </c>
      <c r="M75" s="14">
        <f>IF(AND(F75&lt;=36,F75&gt;=0),IF(AND(F75&lt;=36,F75&gt;18),IF(index13&lt;=(F75-18),2,1),IF(index13&lt;=F75,1,0)),IF(index13&lt;=(F75-36),3,2))</f>
        <v>0</v>
      </c>
      <c r="N75" s="14">
        <f>IF(AND(F75&lt;=36,F75&gt;=0),IF(AND(F75&lt;=36,F75&gt;18),IF(index7&lt;=(F75-18),2,1),IF(index7&lt;=F75,1,0)),IF(index7&lt;=(F75-36),3,2))</f>
        <v>0</v>
      </c>
      <c r="O75" s="14">
        <f>IF(AND(F75&lt;=36,F75&gt;=0),IF(AND(F75&lt;=36,F75&gt;18),IF(index3&lt;=(F75-18),2,1),IF(index3&lt;=F75,1,0)),IF(index3&lt;=(F75-36),3,2))</f>
        <v>0</v>
      </c>
      <c r="P75" s="15">
        <f t="shared" si="6"/>
        <v>0</v>
      </c>
      <c r="Q75" s="14">
        <f>IF(AND(F75&lt;=36,F75&gt;=0),IF(AND(F75&lt;=36,F75&gt;18),IF(index16&lt;=(F75-18),2,1),IF(index16&lt;=F75,1,0)),IF(index16&lt;=(F75-36),3,2))</f>
        <v>0</v>
      </c>
      <c r="R75" s="14">
        <f>IF(AND(F75&lt;=36,F75&gt;=0),IF(AND(F75&lt;=36,F75&gt;18),IF(index12&lt;=(F75-18),2,1),IF(index12&lt;=F75,1,0)),IF(index12&lt;=(F75-36),3,2))</f>
        <v>0</v>
      </c>
      <c r="S75" s="14">
        <f>IF(AND(F75&lt;=36,F75&gt;=0),IF(AND(F75&lt;=36,F75&gt;18),IF(index6&lt;=(F75-18),2,1),IF(index6&lt;=F75,1,0)),IF(index6&lt;=(F75-36),3,2))</f>
        <v>0</v>
      </c>
      <c r="T75" s="14">
        <f>IF(AND(F75&lt;=36,F75&gt;=0),IF(AND(F75&lt;=36,F75&gt;18),IF(index2&lt;=(F75-18),2,1),IF(index2&lt;=F75,1,0)),IF(index2&lt;=(F75-36),3,2))</f>
        <v>0</v>
      </c>
      <c r="U75" s="14">
        <f>IF(AND(F75&lt;=36,F75&gt;=0),IF(AND(F75&lt;=36,F75&gt;18),IF(index10&lt;=(F75-18),2,1),IF(index10&lt;=F75,1,0)),IF(index10&lt;=(F75-36),3,2))</f>
        <v>0</v>
      </c>
      <c r="V75" s="14">
        <f>IF(AND(F75&lt;=36,F75&gt;=0),IF(AND(F75&lt;=36,F75&gt;18),IF(index18&lt;=(F75-18),2,1),IF(index18&lt;=F75,1,0)),IF(index18&lt;=(F75-36),3,2))</f>
        <v>0</v>
      </c>
      <c r="W75" s="14">
        <f>IF(AND(F75&lt;=36,F75&gt;=0),IF(AND(F75&lt;=36,F75&gt;18),IF(index14&lt;=(F75-18),2,1),IF(index14&lt;=F75,1,0)),IF(index14&lt;=(F75-36),3,2))</f>
        <v>0</v>
      </c>
      <c r="X75" s="14">
        <f>IF(AND(F75&lt;=36,F75&gt;=0),IF(AND(F75&lt;=36,F75&gt;18),IF(index8&lt;=(F75-18),2,1),IF(index8&lt;=F75,1,0)),IF(index8&lt;=(F75-36),3,2))</f>
        <v>0</v>
      </c>
      <c r="Y75" s="14">
        <f>IF(AND(F75&lt;=36,F75&gt;=0),IF(AND(F75&lt;=36,F75&gt;18),IF(index4&lt;=(F75-18),2,1),IF(index4&lt;=F75,1,0)),IF(index4&lt;=(F75-36),3,2))</f>
        <v>0</v>
      </c>
      <c r="Z75" s="15">
        <f t="shared" si="7"/>
        <v>0</v>
      </c>
      <c r="AA75" s="16">
        <f t="shared" si="8"/>
        <v>0</v>
      </c>
    </row>
    <row r="76" spans="1:28" ht="12.75">
      <c r="A76" s="87"/>
      <c r="B76" s="90"/>
      <c r="C76" s="93"/>
      <c r="D76" s="96"/>
      <c r="E76" s="26">
        <f>AA77</f>
        <v>19</v>
      </c>
      <c r="F76" s="2" t="s">
        <v>13</v>
      </c>
      <c r="G76" s="13">
        <v>5</v>
      </c>
      <c r="H76" s="13">
        <v>5</v>
      </c>
      <c r="I76" s="13">
        <v>5</v>
      </c>
      <c r="J76" s="13">
        <v>5</v>
      </c>
      <c r="K76" s="13">
        <v>4</v>
      </c>
      <c r="L76" s="13">
        <v>7</v>
      </c>
      <c r="M76" s="13">
        <v>6</v>
      </c>
      <c r="N76" s="13">
        <v>4</v>
      </c>
      <c r="O76" s="13">
        <v>8</v>
      </c>
      <c r="P76" s="1">
        <f t="shared" si="6"/>
        <v>49</v>
      </c>
      <c r="Q76" s="13">
        <v>7</v>
      </c>
      <c r="R76" s="13">
        <v>4</v>
      </c>
      <c r="S76" s="13">
        <v>4</v>
      </c>
      <c r="T76" s="13">
        <v>4</v>
      </c>
      <c r="U76" s="13">
        <v>5</v>
      </c>
      <c r="V76" s="13">
        <v>5</v>
      </c>
      <c r="W76" s="13">
        <v>5</v>
      </c>
      <c r="X76" s="13">
        <v>5</v>
      </c>
      <c r="Y76" s="13">
        <v>4</v>
      </c>
      <c r="Z76" s="1">
        <f t="shared" si="7"/>
        <v>43</v>
      </c>
      <c r="AA76" s="17">
        <f t="shared" si="8"/>
        <v>92</v>
      </c>
      <c r="AB76" s="30"/>
    </row>
    <row r="77" spans="1:27" ht="12.75">
      <c r="A77" s="87"/>
      <c r="B77" s="90"/>
      <c r="C77" s="93"/>
      <c r="D77" s="96"/>
      <c r="E77" s="21"/>
      <c r="F77" s="21" t="s">
        <v>12</v>
      </c>
      <c r="G77" s="1">
        <f>IF(AND(G76&gt;0,(_par1+1-G76)&gt;=0),_par1+2-G76,0)</f>
        <v>2</v>
      </c>
      <c r="H77" s="1">
        <f>IF(AND(H76&gt;0,(_par2+1-H76)&gt;=0),_par2+2-H76,0)</f>
        <v>1</v>
      </c>
      <c r="I77" s="1">
        <f>IF(AND(I76&gt;0,(_par3+1-I76)&gt;=0),_par3+2-I76,0)</f>
        <v>1</v>
      </c>
      <c r="J77" s="1">
        <f>IF(AND(J76&gt;0,(_par4+1-J76)&gt;=0),_par4+2-J76,0)</f>
        <v>1</v>
      </c>
      <c r="K77" s="1">
        <f>IF(AND(K76&gt;0,(_par5+1-K76)&gt;=0),_par5+2-K76,0)</f>
        <v>1</v>
      </c>
      <c r="L77" s="1">
        <f>IF(AND(L76&gt;0,(_par6+1-L76)&gt;=0),_par6+2-L76,0)</f>
        <v>0</v>
      </c>
      <c r="M77" s="1">
        <f>IF(AND(M76&gt;0,(_par7+1-M76)&gt;=0),_par7+2-M76,0)</f>
        <v>1</v>
      </c>
      <c r="N77" s="1">
        <f>IF(AND(N76&gt;0,(_par8+1-N76)&gt;=0),_par8+2-N76,0)</f>
        <v>1</v>
      </c>
      <c r="O77" s="1">
        <f>IF(AND(O76&gt;0,(_par9+1-O76)&gt;=0),_par9+2-O76,0)</f>
        <v>0</v>
      </c>
      <c r="P77" s="1">
        <f t="shared" si="6"/>
        <v>8</v>
      </c>
      <c r="Q77" s="1">
        <f>IF(AND(Q76&gt;0,(_par10+1-Q76)&gt;=0),_par10+2-Q76,0)</f>
        <v>0</v>
      </c>
      <c r="R77" s="1">
        <f>IF(AND(R76&gt;0,(_par11+1-R76)&gt;=0),_par11+2-R76,0)</f>
        <v>1</v>
      </c>
      <c r="S77" s="1">
        <f>IF(AND(S76&gt;0,(_par12+1-S76)&gt;=0),_par12+2-S76,0)</f>
        <v>2</v>
      </c>
      <c r="T77" s="1">
        <f>IF(AND(T76&gt;0,(_par13+1-T76)&gt;=0),_par13+2-T76,0)</f>
        <v>2</v>
      </c>
      <c r="U77" s="1">
        <f>IF(AND(U76&gt;0,(_par14+1-U76)&gt;=0),_par14+2-U76,0)</f>
        <v>2</v>
      </c>
      <c r="V77" s="1">
        <f>IF(AND(V76&gt;0,(_par15+1-V76)&gt;=0),_par15+2-V76,0)</f>
        <v>0</v>
      </c>
      <c r="W77" s="1">
        <f>IF(AND(W76&gt;0,(_par16+1-W76)&gt;=0),_par16+2-W76,0)</f>
        <v>1</v>
      </c>
      <c r="X77" s="1">
        <f>IF(AND(X76&gt;0,(_par17+1-X76)&gt;=0),_par17+2-X76,0)</f>
        <v>1</v>
      </c>
      <c r="Y77" s="1">
        <f>IF(AND(Y76&gt;0,(_par18+1-Y76)&gt;=0),_par18+2-Y76,0)</f>
        <v>2</v>
      </c>
      <c r="Z77" s="1">
        <f t="shared" si="7"/>
        <v>11</v>
      </c>
      <c r="AA77" s="23">
        <f t="shared" si="8"/>
        <v>19</v>
      </c>
    </row>
    <row r="78" spans="1:27" ht="13.5" thickBot="1">
      <c r="A78" s="88"/>
      <c r="B78" s="91"/>
      <c r="C78" s="94"/>
      <c r="D78" s="97"/>
      <c r="E78" s="18"/>
      <c r="F78" s="18" t="s">
        <v>11</v>
      </c>
      <c r="G78" s="22">
        <f>IF(AND(G76&gt;0,(_par1+G75+1-G76)&gt;=0),_par1+G75+2-G76,0)</f>
        <v>2</v>
      </c>
      <c r="H78" s="22">
        <f>IF(AND(H76&gt;0,(_par2+H75+1-H76)&gt;=0),_par2+H75+2-H76,0)</f>
        <v>1</v>
      </c>
      <c r="I78" s="22">
        <f>IF(AND(I76&gt;0,(_par3+I75+1-I76)&gt;=0),_par3+I75+2-I76,0)</f>
        <v>1</v>
      </c>
      <c r="J78" s="22">
        <f>IF(AND(J76&gt;0,(_par4+J75+1-J76)&gt;=0),_par4+J75+2-J76,0)</f>
        <v>1</v>
      </c>
      <c r="K78" s="22">
        <f>IF(AND(K76&gt;0,(_par5+K75+1-K76)&gt;=0),_par5+K75+2-K76,0)</f>
        <v>1</v>
      </c>
      <c r="L78" s="22">
        <f>IF(AND(L76&gt;0,(_par6+L75+1-L76)&gt;=0),_par6+L75+2-L76,0)</f>
        <v>0</v>
      </c>
      <c r="M78" s="22">
        <f>IF(AND(M76&gt;0,(_par7+M75+1-M76)&gt;=0),_par7+M75+2-M76,0)</f>
        <v>1</v>
      </c>
      <c r="N78" s="22">
        <f>IF(AND(N76&gt;0,(_par8+N75+1-N76)&gt;=0),_par8+N75+2-N76,0)</f>
        <v>1</v>
      </c>
      <c r="O78" s="22">
        <f>IF(AND(O76&gt;0,(_par9+O75+1-O76)&gt;=0),_par9+O75+2-O76,0)</f>
        <v>0</v>
      </c>
      <c r="P78" s="22">
        <f t="shared" si="6"/>
        <v>8</v>
      </c>
      <c r="Q78" s="22">
        <f>IF(AND(Q76&gt;0,(_par10+Q75+1-Q76)&gt;=0),_par10+Q75+2-Q76,0)</f>
        <v>0</v>
      </c>
      <c r="R78" s="22">
        <f>IF(AND(R76&gt;0,(_par11+R75+1-R76)&gt;=0),_par11+R75+2-R76,0)</f>
        <v>1</v>
      </c>
      <c r="S78" s="22">
        <f>IF(AND(S76&gt;0,(_par12+S75+1-S76)&gt;=0),_par12+S75+2-S76,0)</f>
        <v>2</v>
      </c>
      <c r="T78" s="22">
        <f>IF(AND(T76&gt;0,(_par13+T75+1-T76)&gt;=0),_par13+T75+2-T76,0)</f>
        <v>2</v>
      </c>
      <c r="U78" s="22">
        <f>IF(AND(U76&gt;0,(_par14+U75+1-U76)&gt;=0),_par14+U75+2-U76,0)</f>
        <v>2</v>
      </c>
      <c r="V78" s="22">
        <f>IF(AND(V76&gt;0,(_par15+V75+1-V76)&gt;=0),_par15+V75+2-V76,0)</f>
        <v>0</v>
      </c>
      <c r="W78" s="22">
        <f>IF(AND(W76&gt;0,(_par16+W75+1-W76)&gt;=0),_par16+W75+2-W76,0)</f>
        <v>1</v>
      </c>
      <c r="X78" s="22">
        <f>IF(AND(X76&gt;0,(_par17+X75+1-X76)&gt;=0),_par17+X75+2-X76,0)</f>
        <v>1</v>
      </c>
      <c r="Y78" s="22">
        <f>IF(AND(Y76&gt;0,(_par18+Y75+1-Y76)&gt;=0),_par18+Y75+2-Y76,0)</f>
        <v>2</v>
      </c>
      <c r="Z78" s="22">
        <f t="shared" si="7"/>
        <v>11</v>
      </c>
      <c r="AA78" s="19">
        <f t="shared" si="8"/>
        <v>19</v>
      </c>
    </row>
    <row r="79" spans="1:27" ht="12.75">
      <c r="A79" s="86">
        <v>19</v>
      </c>
      <c r="B79" s="89" t="s">
        <v>51</v>
      </c>
      <c r="C79" s="92" t="s">
        <v>25</v>
      </c>
      <c r="D79" s="95" t="s">
        <v>57</v>
      </c>
      <c r="E79" s="25">
        <f>AA82</f>
        <v>10</v>
      </c>
      <c r="F79" s="24"/>
      <c r="G79" s="14">
        <f>IF(AND(F79&lt;=36,F79&gt;=0),IF(AND(F79&lt;=36,F79&gt;18),IF(index15&lt;=(F79-18),2,1),IF(index15&lt;=F79,1,0)),IF(index15&lt;=(F79-36),3,2))</f>
        <v>0</v>
      </c>
      <c r="H79" s="14">
        <f>IF(AND(F79&lt;=36,F79&gt;=0),IF(AND(F79&lt;=36,F79&gt;18),IF(index11&lt;=(F79-18),2,1),IF(index11&lt;=F79,1,0)),IF(index11&lt;=(F79-36),3,2))</f>
        <v>0</v>
      </c>
      <c r="I79" s="14">
        <f>IF(AND(F79&lt;=36,F79&gt;=0),IF(AND(F79&lt;=36,F79&gt;18),IF(index5&lt;=(F79-18),2,1),IF(index5&lt;=F79,1,0)),IF(index5&lt;=(F79-36),3,2))</f>
        <v>0</v>
      </c>
      <c r="J79" s="14">
        <f>IF(AND(F79&lt;=36,F79&gt;=0),IF(AND(F79&lt;=36,F79&gt;18),IF(index1&lt;=(F79-18),2,1),IF(index1&lt;=F79,1,0)),IF(index1&lt;=(F79-36),3,2))</f>
        <v>0</v>
      </c>
      <c r="K79" s="14">
        <f>IF(AND(F79&lt;=36,F79&gt;=0),IF(AND(F79&lt;=36,F79&gt;18),IF(index9&lt;=(F79-18),2,1),IF(index9&lt;=F79,1,0)),IF(index9&lt;=(F79-36),3,2))</f>
        <v>0</v>
      </c>
      <c r="L79" s="14">
        <f>IF(AND(F79&lt;=36,F79&gt;=0),IF(AND(F79&lt;=36,F79&gt;18),IF(index17&lt;=(F79-18),2,1),IF(index17&lt;=F79,1,0)),IF(index17&lt;=(F79-36),3,2))</f>
        <v>0</v>
      </c>
      <c r="M79" s="14">
        <f>IF(AND(F79&lt;=36,F79&gt;=0),IF(AND(F79&lt;=36,F79&gt;18),IF(index13&lt;=(F79-18),2,1),IF(index13&lt;=F79,1,0)),IF(index13&lt;=(F79-36),3,2))</f>
        <v>0</v>
      </c>
      <c r="N79" s="14">
        <f>IF(AND(F79&lt;=36,F79&gt;=0),IF(AND(F79&lt;=36,F79&gt;18),IF(index7&lt;=(F79-18),2,1),IF(index7&lt;=F79,1,0)),IF(index7&lt;=(F79-36),3,2))</f>
        <v>0</v>
      </c>
      <c r="O79" s="14">
        <f>IF(AND(F79&lt;=36,F79&gt;=0),IF(AND(F79&lt;=36,F79&gt;18),IF(index3&lt;=(F79-18),2,1),IF(index3&lt;=F79,1,0)),IF(index3&lt;=(F79-36),3,2))</f>
        <v>0</v>
      </c>
      <c r="P79" s="15">
        <f t="shared" si="6"/>
        <v>0</v>
      </c>
      <c r="Q79" s="14">
        <f>IF(AND(F79&lt;=36,F79&gt;=0),IF(AND(F79&lt;=36,F79&gt;18),IF(index16&lt;=(F79-18),2,1),IF(index16&lt;=F79,1,0)),IF(index16&lt;=(F79-36),3,2))</f>
        <v>0</v>
      </c>
      <c r="R79" s="14">
        <f>IF(AND(F79&lt;=36,F79&gt;=0),IF(AND(F79&lt;=36,F79&gt;18),IF(index12&lt;=(F79-18),2,1),IF(index12&lt;=F79,1,0)),IF(index12&lt;=(F79-36),3,2))</f>
        <v>0</v>
      </c>
      <c r="S79" s="14">
        <f>IF(AND(F79&lt;=36,F79&gt;=0),IF(AND(F79&lt;=36,F79&gt;18),IF(index6&lt;=(F79-18),2,1),IF(index6&lt;=F79,1,0)),IF(index6&lt;=(F79-36),3,2))</f>
        <v>0</v>
      </c>
      <c r="T79" s="14">
        <f>IF(AND(F79&lt;=36,F79&gt;=0),IF(AND(F79&lt;=36,F79&gt;18),IF(index2&lt;=(F79-18),2,1),IF(index2&lt;=F79,1,0)),IF(index2&lt;=(F79-36),3,2))</f>
        <v>0</v>
      </c>
      <c r="U79" s="14">
        <f>IF(AND(F79&lt;=36,F79&gt;=0),IF(AND(F79&lt;=36,F79&gt;18),IF(index10&lt;=(F79-18),2,1),IF(index10&lt;=F79,1,0)),IF(index10&lt;=(F79-36),3,2))</f>
        <v>0</v>
      </c>
      <c r="V79" s="14">
        <f>IF(AND(F79&lt;=36,F79&gt;=0),IF(AND(F79&lt;=36,F79&gt;18),IF(index18&lt;=(F79-18),2,1),IF(index18&lt;=F79,1,0)),IF(index18&lt;=(F79-36),3,2))</f>
        <v>0</v>
      </c>
      <c r="W79" s="14">
        <f>IF(AND(F79&lt;=36,F79&gt;=0),IF(AND(F79&lt;=36,F79&gt;18),IF(index14&lt;=(F79-18),2,1),IF(index14&lt;=F79,1,0)),IF(index14&lt;=(F79-36),3,2))</f>
        <v>0</v>
      </c>
      <c r="X79" s="14">
        <f>IF(AND(F79&lt;=36,F79&gt;=0),IF(AND(F79&lt;=36,F79&gt;18),IF(index8&lt;=(F79-18),2,1),IF(index8&lt;=F79,1,0)),IF(index8&lt;=(F79-36),3,2))</f>
        <v>0</v>
      </c>
      <c r="Y79" s="14">
        <f>IF(AND(F79&lt;=36,F79&gt;=0),IF(AND(F79&lt;=36,F79&gt;18),IF(index4&lt;=(F79-18),2,1),IF(index4&lt;=F79,1,0)),IF(index4&lt;=(F79-36),3,2))</f>
        <v>0</v>
      </c>
      <c r="Z79" s="15">
        <f t="shared" si="7"/>
        <v>0</v>
      </c>
      <c r="AA79" s="16">
        <f t="shared" si="8"/>
        <v>0</v>
      </c>
    </row>
    <row r="80" spans="1:28" ht="12.75">
      <c r="A80" s="87"/>
      <c r="B80" s="90"/>
      <c r="C80" s="93"/>
      <c r="D80" s="96"/>
      <c r="E80" s="26">
        <f>AA81</f>
        <v>10</v>
      </c>
      <c r="F80" s="2" t="s">
        <v>13</v>
      </c>
      <c r="G80" s="13">
        <v>6</v>
      </c>
      <c r="H80" s="13">
        <v>6</v>
      </c>
      <c r="I80" s="13">
        <v>5</v>
      </c>
      <c r="J80" s="13">
        <v>6</v>
      </c>
      <c r="K80" s="13">
        <v>5</v>
      </c>
      <c r="L80" s="13">
        <v>5</v>
      </c>
      <c r="M80" s="13">
        <v>8</v>
      </c>
      <c r="N80" s="13">
        <v>4</v>
      </c>
      <c r="O80" s="13">
        <v>7</v>
      </c>
      <c r="P80" s="1">
        <f t="shared" si="6"/>
        <v>52</v>
      </c>
      <c r="Q80" s="13">
        <v>6</v>
      </c>
      <c r="R80" s="13">
        <v>4</v>
      </c>
      <c r="S80" s="13">
        <v>6</v>
      </c>
      <c r="T80" s="13">
        <v>5</v>
      </c>
      <c r="U80" s="13">
        <v>7</v>
      </c>
      <c r="V80" s="13">
        <v>4</v>
      </c>
      <c r="W80" s="13">
        <v>5</v>
      </c>
      <c r="X80" s="13">
        <v>5</v>
      </c>
      <c r="Y80" s="13">
        <v>6</v>
      </c>
      <c r="Z80" s="1">
        <f t="shared" si="7"/>
        <v>48</v>
      </c>
      <c r="AA80" s="17">
        <f t="shared" si="8"/>
        <v>100</v>
      </c>
      <c r="AB80" s="30"/>
    </row>
    <row r="81" spans="1:27" ht="12.75">
      <c r="A81" s="87"/>
      <c r="B81" s="90"/>
      <c r="C81" s="93"/>
      <c r="D81" s="96"/>
      <c r="E81" s="21"/>
      <c r="F81" s="21" t="s">
        <v>12</v>
      </c>
      <c r="G81" s="1">
        <f>IF(AND(G80&gt;0,(_par1+1-G80)&gt;=0),_par1+2-G80,0)</f>
        <v>1</v>
      </c>
      <c r="H81" s="1">
        <f>IF(AND(H80&gt;0,(_par2+1-H80)&gt;=0),_par2+2-H80,0)</f>
        <v>0</v>
      </c>
      <c r="I81" s="1">
        <f>IF(AND(I80&gt;0,(_par3+1-I80)&gt;=0),_par3+2-I80,0)</f>
        <v>1</v>
      </c>
      <c r="J81" s="1">
        <f>IF(AND(J80&gt;0,(_par4+1-J80)&gt;=0),_par4+2-J80,0)</f>
        <v>0</v>
      </c>
      <c r="K81" s="1">
        <f>IF(AND(K80&gt;0,(_par5+1-K80)&gt;=0),_par5+2-K80,0)</f>
        <v>0</v>
      </c>
      <c r="L81" s="1">
        <f>IF(AND(L80&gt;0,(_par6+1-L80)&gt;=0),_par6+2-L80,0)</f>
        <v>1</v>
      </c>
      <c r="M81" s="1">
        <f>IF(AND(M80&gt;0,(_par7+1-M80)&gt;=0),_par7+2-M80,0)</f>
        <v>0</v>
      </c>
      <c r="N81" s="1">
        <f>IF(AND(N80&gt;0,(_par8+1-N80)&gt;=0),_par8+2-N80,0)</f>
        <v>1</v>
      </c>
      <c r="O81" s="1">
        <f>IF(AND(O80&gt;0,(_par9+1-O80)&gt;=0),_par9+2-O80,0)</f>
        <v>0</v>
      </c>
      <c r="P81" s="1">
        <f t="shared" si="6"/>
        <v>4</v>
      </c>
      <c r="Q81" s="1">
        <f>IF(AND(Q80&gt;0,(_par10+1-Q80)&gt;=0),_par10+2-Q80,0)</f>
        <v>1</v>
      </c>
      <c r="R81" s="1">
        <f>IF(AND(R80&gt;0,(_par11+1-R80)&gt;=0),_par11+2-R80,0)</f>
        <v>1</v>
      </c>
      <c r="S81" s="1">
        <f>IF(AND(S80&gt;0,(_par12+1-S80)&gt;=0),_par12+2-S80,0)</f>
        <v>0</v>
      </c>
      <c r="T81" s="1">
        <f>IF(AND(T80&gt;0,(_par13+1-T80)&gt;=0),_par13+2-T80,0)</f>
        <v>1</v>
      </c>
      <c r="U81" s="1">
        <f>IF(AND(U80&gt;0,(_par14+1-U80)&gt;=0),_par14+2-U80,0)</f>
        <v>0</v>
      </c>
      <c r="V81" s="1">
        <f>IF(AND(V80&gt;0,(_par15+1-V80)&gt;=0),_par15+2-V80,0)</f>
        <v>1</v>
      </c>
      <c r="W81" s="1">
        <f>IF(AND(W80&gt;0,(_par16+1-W80)&gt;=0),_par16+2-W80,0)</f>
        <v>1</v>
      </c>
      <c r="X81" s="1">
        <f>IF(AND(X80&gt;0,(_par17+1-X80)&gt;=0),_par17+2-X80,0)</f>
        <v>1</v>
      </c>
      <c r="Y81" s="1">
        <f>IF(AND(Y80&gt;0,(_par18+1-Y80)&gt;=0),_par18+2-Y80,0)</f>
        <v>0</v>
      </c>
      <c r="Z81" s="1">
        <f t="shared" si="7"/>
        <v>6</v>
      </c>
      <c r="AA81" s="23">
        <f t="shared" si="8"/>
        <v>10</v>
      </c>
    </row>
    <row r="82" spans="1:27" ht="13.5" thickBot="1">
      <c r="A82" s="88"/>
      <c r="B82" s="91"/>
      <c r="C82" s="94"/>
      <c r="D82" s="97"/>
      <c r="E82" s="18"/>
      <c r="F82" s="18" t="s">
        <v>11</v>
      </c>
      <c r="G82" s="22">
        <f>IF(AND(G80&gt;0,(_par1+G79+1-G80)&gt;=0),_par1+G79+2-G80,0)</f>
        <v>1</v>
      </c>
      <c r="H82" s="22">
        <f>IF(AND(H80&gt;0,(_par2+H79+1-H80)&gt;=0),_par2+H79+2-H80,0)</f>
        <v>0</v>
      </c>
      <c r="I82" s="22">
        <f>IF(AND(I80&gt;0,(_par3+I79+1-I80)&gt;=0),_par3+I79+2-I80,0)</f>
        <v>1</v>
      </c>
      <c r="J82" s="22">
        <f>IF(AND(J80&gt;0,(_par4+J79+1-J80)&gt;=0),_par4+J79+2-J80,0)</f>
        <v>0</v>
      </c>
      <c r="K82" s="22">
        <f>IF(AND(K80&gt;0,(_par5+K79+1-K80)&gt;=0),_par5+K79+2-K80,0)</f>
        <v>0</v>
      </c>
      <c r="L82" s="22">
        <f>IF(AND(L80&gt;0,(_par6+L79+1-L80)&gt;=0),_par6+L79+2-L80,0)</f>
        <v>1</v>
      </c>
      <c r="M82" s="22">
        <f>IF(AND(M80&gt;0,(_par7+M79+1-M80)&gt;=0),_par7+M79+2-M80,0)</f>
        <v>0</v>
      </c>
      <c r="N82" s="22">
        <f>IF(AND(N80&gt;0,(_par8+N79+1-N80)&gt;=0),_par8+N79+2-N80,0)</f>
        <v>1</v>
      </c>
      <c r="O82" s="22">
        <f>IF(AND(O80&gt;0,(_par9+O79+1-O80)&gt;=0),_par9+O79+2-O80,0)</f>
        <v>0</v>
      </c>
      <c r="P82" s="22">
        <f t="shared" si="6"/>
        <v>4</v>
      </c>
      <c r="Q82" s="22">
        <f>IF(AND(Q80&gt;0,(_par10+Q79+1-Q80)&gt;=0),_par10+Q79+2-Q80,0)</f>
        <v>1</v>
      </c>
      <c r="R82" s="22">
        <f>IF(AND(R80&gt;0,(_par11+R79+1-R80)&gt;=0),_par11+R79+2-R80,0)</f>
        <v>1</v>
      </c>
      <c r="S82" s="22">
        <f>IF(AND(S80&gt;0,(_par12+S79+1-S80)&gt;=0),_par12+S79+2-S80,0)</f>
        <v>0</v>
      </c>
      <c r="T82" s="22">
        <f>IF(AND(T80&gt;0,(_par13+T79+1-T80)&gt;=0),_par13+T79+2-T80,0)</f>
        <v>1</v>
      </c>
      <c r="U82" s="22">
        <f>IF(AND(U80&gt;0,(_par14+U79+1-U80)&gt;=0),_par14+U79+2-U80,0)</f>
        <v>0</v>
      </c>
      <c r="V82" s="22">
        <f>IF(AND(V80&gt;0,(_par15+V79+1-V80)&gt;=0),_par15+V79+2-V80,0)</f>
        <v>1</v>
      </c>
      <c r="W82" s="22">
        <f>IF(AND(W80&gt;0,(_par16+W79+1-W80)&gt;=0),_par16+W79+2-W80,0)</f>
        <v>1</v>
      </c>
      <c r="X82" s="22">
        <f>IF(AND(X80&gt;0,(_par17+X79+1-X80)&gt;=0),_par17+X79+2-X80,0)</f>
        <v>1</v>
      </c>
      <c r="Y82" s="22">
        <f>IF(AND(Y80&gt;0,(_par18+Y79+1-Y80)&gt;=0),_par18+Y79+2-Y80,0)</f>
        <v>0</v>
      </c>
      <c r="Z82" s="22">
        <f t="shared" si="7"/>
        <v>6</v>
      </c>
      <c r="AA82" s="19">
        <f t="shared" si="8"/>
        <v>10</v>
      </c>
    </row>
    <row r="83" spans="1:27" ht="12.75">
      <c r="A83" s="86">
        <v>20</v>
      </c>
      <c r="B83" s="89" t="s">
        <v>51</v>
      </c>
      <c r="C83" s="92" t="s">
        <v>35</v>
      </c>
      <c r="D83" s="95" t="s">
        <v>34</v>
      </c>
      <c r="E83" s="25">
        <f>AA86</f>
        <v>18</v>
      </c>
      <c r="F83" s="24"/>
      <c r="G83" s="14">
        <f>IF(AND(F83&lt;=36,F83&gt;=0),IF(AND(F83&lt;=36,F83&gt;18),IF(index15&lt;=(F83-18),2,1),IF(index15&lt;=F83,1,0)),IF(index15&lt;=(F83-36),3,2))</f>
        <v>0</v>
      </c>
      <c r="H83" s="14">
        <f>IF(AND(F83&lt;=36,F83&gt;=0),IF(AND(F83&lt;=36,F83&gt;18),IF(index11&lt;=(F83-18),2,1),IF(index11&lt;=F83,1,0)),IF(index11&lt;=(F83-36),3,2))</f>
        <v>0</v>
      </c>
      <c r="I83" s="14">
        <f>IF(AND(F83&lt;=36,F83&gt;=0),IF(AND(F83&lt;=36,F83&gt;18),IF(index5&lt;=(F83-18),2,1),IF(index5&lt;=F83,1,0)),IF(index5&lt;=(F83-36),3,2))</f>
        <v>0</v>
      </c>
      <c r="J83" s="14">
        <f>IF(AND(F83&lt;=36,F83&gt;=0),IF(AND(F83&lt;=36,F83&gt;18),IF(index1&lt;=(F83-18),2,1),IF(index1&lt;=F83,1,0)),IF(index1&lt;=(F83-36),3,2))</f>
        <v>0</v>
      </c>
      <c r="K83" s="14">
        <f>IF(AND(F83&lt;=36,F83&gt;=0),IF(AND(F83&lt;=36,F83&gt;18),IF(index9&lt;=(F83-18),2,1),IF(index9&lt;=F83,1,0)),IF(index9&lt;=(F83-36),3,2))</f>
        <v>0</v>
      </c>
      <c r="L83" s="14">
        <f>IF(AND(F83&lt;=36,F83&gt;=0),IF(AND(F83&lt;=36,F83&gt;18),IF(index17&lt;=(F83-18),2,1),IF(index17&lt;=F83,1,0)),IF(index17&lt;=(F83-36),3,2))</f>
        <v>0</v>
      </c>
      <c r="M83" s="14">
        <f>IF(AND(F83&lt;=36,F83&gt;=0),IF(AND(F83&lt;=36,F83&gt;18),IF(index13&lt;=(F83-18),2,1),IF(index13&lt;=F83,1,0)),IF(index13&lt;=(F83-36),3,2))</f>
        <v>0</v>
      </c>
      <c r="N83" s="14">
        <f>IF(AND(F83&lt;=36,F83&gt;=0),IF(AND(F83&lt;=36,F83&gt;18),IF(index7&lt;=(F83-18),2,1),IF(index7&lt;=F83,1,0)),IF(index7&lt;=(F83-36),3,2))</f>
        <v>0</v>
      </c>
      <c r="O83" s="14">
        <f>IF(AND(F83&lt;=36,F83&gt;=0),IF(AND(F83&lt;=36,F83&gt;18),IF(index3&lt;=(F83-18),2,1),IF(index3&lt;=F83,1,0)),IF(index3&lt;=(F83-36),3,2))</f>
        <v>0</v>
      </c>
      <c r="P83" s="15">
        <f aca="true" t="shared" si="9" ref="P83:P98">SUM(G83:O83)</f>
        <v>0</v>
      </c>
      <c r="Q83" s="14">
        <f>IF(AND(F83&lt;=36,F83&gt;=0),IF(AND(F83&lt;=36,F83&gt;18),IF(index16&lt;=(F83-18),2,1),IF(index16&lt;=F83,1,0)),IF(index16&lt;=(F83-36),3,2))</f>
        <v>0</v>
      </c>
      <c r="R83" s="14">
        <f>IF(AND(F83&lt;=36,F83&gt;=0),IF(AND(F83&lt;=36,F83&gt;18),IF(index12&lt;=(F83-18),2,1),IF(index12&lt;=F83,1,0)),IF(index12&lt;=(F83-36),3,2))</f>
        <v>0</v>
      </c>
      <c r="S83" s="14">
        <f>IF(AND(F83&lt;=36,F83&gt;=0),IF(AND(F83&lt;=36,F83&gt;18),IF(index6&lt;=(F83-18),2,1),IF(index6&lt;=F83,1,0)),IF(index6&lt;=(F83-36),3,2))</f>
        <v>0</v>
      </c>
      <c r="T83" s="14">
        <f>IF(AND(F83&lt;=36,F83&gt;=0),IF(AND(F83&lt;=36,F83&gt;18),IF(index2&lt;=(F83-18),2,1),IF(index2&lt;=F83,1,0)),IF(index2&lt;=(F83-36),3,2))</f>
        <v>0</v>
      </c>
      <c r="U83" s="14">
        <f>IF(AND(F83&lt;=36,F83&gt;=0),IF(AND(F83&lt;=36,F83&gt;18),IF(index10&lt;=(F83-18),2,1),IF(index10&lt;=F83,1,0)),IF(index10&lt;=(F83-36),3,2))</f>
        <v>0</v>
      </c>
      <c r="V83" s="14">
        <f>IF(AND(F83&lt;=36,F83&gt;=0),IF(AND(F83&lt;=36,F83&gt;18),IF(index18&lt;=(F83-18),2,1),IF(index18&lt;=F83,1,0)),IF(index18&lt;=(F83-36),3,2))</f>
        <v>0</v>
      </c>
      <c r="W83" s="14">
        <f>IF(AND(F83&lt;=36,F83&gt;=0),IF(AND(F83&lt;=36,F83&gt;18),IF(index14&lt;=(F83-18),2,1),IF(index14&lt;=F83,1,0)),IF(index14&lt;=(F83-36),3,2))</f>
        <v>0</v>
      </c>
      <c r="X83" s="14">
        <f>IF(AND(F83&lt;=36,F83&gt;=0),IF(AND(F83&lt;=36,F83&gt;18),IF(index8&lt;=(F83-18),2,1),IF(index8&lt;=F83,1,0)),IF(index8&lt;=(F83-36),3,2))</f>
        <v>0</v>
      </c>
      <c r="Y83" s="14">
        <f>IF(AND(F83&lt;=36,F83&gt;=0),IF(AND(F83&lt;=36,F83&gt;18),IF(index4&lt;=(F83-18),2,1),IF(index4&lt;=F83,1,0)),IF(index4&lt;=(F83-36),3,2))</f>
        <v>0</v>
      </c>
      <c r="Z83" s="15">
        <f aca="true" t="shared" si="10" ref="Z83:Z98">SUM(Q83:Y83)</f>
        <v>0</v>
      </c>
      <c r="AA83" s="16">
        <f aca="true" t="shared" si="11" ref="AA83:AA98">P83+Z83</f>
        <v>0</v>
      </c>
    </row>
    <row r="84" spans="1:28" ht="12.75">
      <c r="A84" s="87"/>
      <c r="B84" s="90"/>
      <c r="C84" s="93"/>
      <c r="D84" s="96"/>
      <c r="E84" s="26">
        <f>AA85</f>
        <v>18</v>
      </c>
      <c r="F84" s="2" t="s">
        <v>13</v>
      </c>
      <c r="G84" s="13">
        <v>5</v>
      </c>
      <c r="H84" s="13">
        <v>5</v>
      </c>
      <c r="I84" s="13">
        <v>4</v>
      </c>
      <c r="J84" s="13">
        <v>5</v>
      </c>
      <c r="K84" s="13">
        <v>4</v>
      </c>
      <c r="L84" s="13">
        <v>6</v>
      </c>
      <c r="M84" s="13">
        <v>5</v>
      </c>
      <c r="N84" s="13">
        <v>3</v>
      </c>
      <c r="O84" s="13">
        <v>6</v>
      </c>
      <c r="P84" s="1">
        <f t="shared" si="9"/>
        <v>43</v>
      </c>
      <c r="Q84" s="13">
        <v>6</v>
      </c>
      <c r="R84" s="13">
        <v>3</v>
      </c>
      <c r="S84" s="13">
        <v>6</v>
      </c>
      <c r="T84" s="13">
        <v>7</v>
      </c>
      <c r="U84" s="13">
        <v>7</v>
      </c>
      <c r="V84" s="13">
        <v>3</v>
      </c>
      <c r="W84" s="13">
        <v>5</v>
      </c>
      <c r="X84" s="13">
        <v>5</v>
      </c>
      <c r="Y84" s="13">
        <v>7</v>
      </c>
      <c r="Z84" s="1">
        <f t="shared" si="10"/>
        <v>49</v>
      </c>
      <c r="AA84" s="17">
        <f t="shared" si="11"/>
        <v>92</v>
      </c>
      <c r="AB84" s="30"/>
    </row>
    <row r="85" spans="1:27" ht="12.75">
      <c r="A85" s="87"/>
      <c r="B85" s="90"/>
      <c r="C85" s="93"/>
      <c r="D85" s="96"/>
      <c r="E85" s="21"/>
      <c r="F85" s="21" t="s">
        <v>12</v>
      </c>
      <c r="G85" s="1">
        <f>IF(AND(G84&gt;0,(_par1+1-G84)&gt;=0),_par1+2-G84,0)</f>
        <v>2</v>
      </c>
      <c r="H85" s="1">
        <f>IF(AND(H84&gt;0,(_par2+1-H84)&gt;=0),_par2+2-H84,0)</f>
        <v>1</v>
      </c>
      <c r="I85" s="1">
        <f>IF(AND(I84&gt;0,(_par3+1-I84)&gt;=0),_par3+2-I84,0)</f>
        <v>2</v>
      </c>
      <c r="J85" s="1">
        <f>IF(AND(J84&gt;0,(_par4+1-J84)&gt;=0),_par4+2-J84,0)</f>
        <v>1</v>
      </c>
      <c r="K85" s="1">
        <f>IF(AND(K84&gt;0,(_par5+1-K84)&gt;=0),_par5+2-K84,0)</f>
        <v>1</v>
      </c>
      <c r="L85" s="1">
        <f>IF(AND(L84&gt;0,(_par6+1-L84)&gt;=0),_par6+2-L84,0)</f>
        <v>0</v>
      </c>
      <c r="M85" s="1">
        <f>IF(AND(M84&gt;0,(_par7+1-M84)&gt;=0),_par7+2-M84,0)</f>
        <v>2</v>
      </c>
      <c r="N85" s="1">
        <f>IF(AND(N84&gt;0,(_par8+1-N84)&gt;=0),_par8+2-N84,0)</f>
        <v>2</v>
      </c>
      <c r="O85" s="1">
        <f>IF(AND(O84&gt;0,(_par9+1-O84)&gt;=0),_par9+2-O84,0)</f>
        <v>0</v>
      </c>
      <c r="P85" s="1">
        <f t="shared" si="9"/>
        <v>11</v>
      </c>
      <c r="Q85" s="1">
        <f>IF(AND(Q84&gt;0,(_par10+1-Q84)&gt;=0),_par10+2-Q84,0)</f>
        <v>1</v>
      </c>
      <c r="R85" s="1">
        <f>IF(AND(R84&gt;0,(_par11+1-R84)&gt;=0),_par11+2-R84,0)</f>
        <v>2</v>
      </c>
      <c r="S85" s="1">
        <f>IF(AND(S84&gt;0,(_par12+1-S84)&gt;=0),_par12+2-S84,0)</f>
        <v>0</v>
      </c>
      <c r="T85" s="1">
        <f>IF(AND(T84&gt;0,(_par13+1-T84)&gt;=0),_par13+2-T84,0)</f>
        <v>0</v>
      </c>
      <c r="U85" s="1">
        <f>IF(AND(U84&gt;0,(_par14+1-U84)&gt;=0),_par14+2-U84,0)</f>
        <v>0</v>
      </c>
      <c r="V85" s="1">
        <f>IF(AND(V84&gt;0,(_par15+1-V84)&gt;=0),_par15+2-V84,0)</f>
        <v>2</v>
      </c>
      <c r="W85" s="1">
        <f>IF(AND(W84&gt;0,(_par16+1-W84)&gt;=0),_par16+2-W84,0)</f>
        <v>1</v>
      </c>
      <c r="X85" s="1">
        <f>IF(AND(X84&gt;0,(_par17+1-X84)&gt;=0),_par17+2-X84,0)</f>
        <v>1</v>
      </c>
      <c r="Y85" s="1">
        <f>IF(AND(Y84&gt;0,(_par18+1-Y84)&gt;=0),_par18+2-Y84,0)</f>
        <v>0</v>
      </c>
      <c r="Z85" s="1">
        <f t="shared" si="10"/>
        <v>7</v>
      </c>
      <c r="AA85" s="23">
        <f t="shared" si="11"/>
        <v>18</v>
      </c>
    </row>
    <row r="86" spans="1:27" ht="13.5" thickBot="1">
      <c r="A86" s="88"/>
      <c r="B86" s="91"/>
      <c r="C86" s="94"/>
      <c r="D86" s="97"/>
      <c r="E86" s="18"/>
      <c r="F86" s="18" t="s">
        <v>11</v>
      </c>
      <c r="G86" s="22">
        <f>IF(AND(G84&gt;0,(_par1+G83+1-G84)&gt;=0),_par1+G83+2-G84,0)</f>
        <v>2</v>
      </c>
      <c r="H86" s="22">
        <f>IF(AND(H84&gt;0,(_par2+H83+1-H84)&gt;=0),_par2+H83+2-H84,0)</f>
        <v>1</v>
      </c>
      <c r="I86" s="22">
        <f>IF(AND(I84&gt;0,(_par3+I83+1-I84)&gt;=0),_par3+I83+2-I84,0)</f>
        <v>2</v>
      </c>
      <c r="J86" s="22">
        <f>IF(AND(J84&gt;0,(_par4+J83+1-J84)&gt;=0),_par4+J83+2-J84,0)</f>
        <v>1</v>
      </c>
      <c r="K86" s="22">
        <f>IF(AND(K84&gt;0,(_par5+K83+1-K84)&gt;=0),_par5+K83+2-K84,0)</f>
        <v>1</v>
      </c>
      <c r="L86" s="22">
        <f>IF(AND(L84&gt;0,(_par6+L83+1-L84)&gt;=0),_par6+L83+2-L84,0)</f>
        <v>0</v>
      </c>
      <c r="M86" s="22">
        <f>IF(AND(M84&gt;0,(_par7+M83+1-M84)&gt;=0),_par7+M83+2-M84,0)</f>
        <v>2</v>
      </c>
      <c r="N86" s="22">
        <f>IF(AND(N84&gt;0,(_par8+N83+1-N84)&gt;=0),_par8+N83+2-N84,0)</f>
        <v>2</v>
      </c>
      <c r="O86" s="22">
        <f>IF(AND(O84&gt;0,(_par9+O83+1-O84)&gt;=0),_par9+O83+2-O84,0)</f>
        <v>0</v>
      </c>
      <c r="P86" s="22">
        <f t="shared" si="9"/>
        <v>11</v>
      </c>
      <c r="Q86" s="22">
        <f>IF(AND(Q84&gt;0,(_par10+Q83+1-Q84)&gt;=0),_par10+Q83+2-Q84,0)</f>
        <v>1</v>
      </c>
      <c r="R86" s="22">
        <f>IF(AND(R84&gt;0,(_par11+R83+1-R84)&gt;=0),_par11+R83+2-R84,0)</f>
        <v>2</v>
      </c>
      <c r="S86" s="22">
        <f>IF(AND(S84&gt;0,(_par12+S83+1-S84)&gt;=0),_par12+S83+2-S84,0)</f>
        <v>0</v>
      </c>
      <c r="T86" s="22">
        <f>IF(AND(T84&gt;0,(_par13+T83+1-T84)&gt;=0),_par13+T83+2-T84,0)</f>
        <v>0</v>
      </c>
      <c r="U86" s="22">
        <f>IF(AND(U84&gt;0,(_par14+U83+1-U84)&gt;=0),_par14+U83+2-U84,0)</f>
        <v>0</v>
      </c>
      <c r="V86" s="22">
        <f>IF(AND(V84&gt;0,(_par15+V83+1-V84)&gt;=0),_par15+V83+2-V84,0)</f>
        <v>2</v>
      </c>
      <c r="W86" s="22">
        <f>IF(AND(W84&gt;0,(_par16+W83+1-W84)&gt;=0),_par16+W83+2-W84,0)</f>
        <v>1</v>
      </c>
      <c r="X86" s="22">
        <f>IF(AND(X84&gt;0,(_par17+X83+1-X84)&gt;=0),_par17+X83+2-X84,0)</f>
        <v>1</v>
      </c>
      <c r="Y86" s="22">
        <f>IF(AND(Y84&gt;0,(_par18+Y83+1-Y84)&gt;=0),_par18+Y83+2-Y84,0)</f>
        <v>0</v>
      </c>
      <c r="Z86" s="22">
        <f t="shared" si="10"/>
        <v>7</v>
      </c>
      <c r="AA86" s="19">
        <f t="shared" si="11"/>
        <v>18</v>
      </c>
    </row>
    <row r="87" spans="1:27" ht="12.75">
      <c r="A87" s="86">
        <v>21</v>
      </c>
      <c r="B87" s="89" t="s">
        <v>51</v>
      </c>
      <c r="C87" s="92" t="s">
        <v>35</v>
      </c>
      <c r="D87" s="95" t="s">
        <v>66</v>
      </c>
      <c r="E87" s="25">
        <f>AA90</f>
        <v>13</v>
      </c>
      <c r="F87" s="24"/>
      <c r="G87" s="14">
        <f>IF(AND(F87&lt;=36,F87&gt;=0),IF(AND(F87&lt;=36,F87&gt;18),IF(index15&lt;=(F87-18),2,1),IF(index15&lt;=F87,1,0)),IF(index15&lt;=(F87-36),3,2))</f>
        <v>0</v>
      </c>
      <c r="H87" s="14">
        <f>IF(AND(F87&lt;=36,F87&gt;=0),IF(AND(F87&lt;=36,F87&gt;18),IF(index11&lt;=(F87-18),2,1),IF(index11&lt;=F87,1,0)),IF(index11&lt;=(F87-36),3,2))</f>
        <v>0</v>
      </c>
      <c r="I87" s="14">
        <f>IF(AND(F87&lt;=36,F87&gt;=0),IF(AND(F87&lt;=36,F87&gt;18),IF(index5&lt;=(F87-18),2,1),IF(index5&lt;=F87,1,0)),IF(index5&lt;=(F87-36),3,2))</f>
        <v>0</v>
      </c>
      <c r="J87" s="14">
        <f>IF(AND(F87&lt;=36,F87&gt;=0),IF(AND(F87&lt;=36,F87&gt;18),IF(index1&lt;=(F87-18),2,1),IF(index1&lt;=F87,1,0)),IF(index1&lt;=(F87-36),3,2))</f>
        <v>0</v>
      </c>
      <c r="K87" s="14">
        <f>IF(AND(F87&lt;=36,F87&gt;=0),IF(AND(F87&lt;=36,F87&gt;18),IF(index9&lt;=(F87-18),2,1),IF(index9&lt;=F87,1,0)),IF(index9&lt;=(F87-36),3,2))</f>
        <v>0</v>
      </c>
      <c r="L87" s="14">
        <f>IF(AND(F87&lt;=36,F87&gt;=0),IF(AND(F87&lt;=36,F87&gt;18),IF(index17&lt;=(F87-18),2,1),IF(index17&lt;=F87,1,0)),IF(index17&lt;=(F87-36),3,2))</f>
        <v>0</v>
      </c>
      <c r="M87" s="14">
        <f>IF(AND(F87&lt;=36,F87&gt;=0),IF(AND(F87&lt;=36,F87&gt;18),IF(index13&lt;=(F87-18),2,1),IF(index13&lt;=F87,1,0)),IF(index13&lt;=(F87-36),3,2))</f>
        <v>0</v>
      </c>
      <c r="N87" s="14">
        <f>IF(AND(F87&lt;=36,F87&gt;=0),IF(AND(F87&lt;=36,F87&gt;18),IF(index7&lt;=(F87-18),2,1),IF(index7&lt;=F87,1,0)),IF(index7&lt;=(F87-36),3,2))</f>
        <v>0</v>
      </c>
      <c r="O87" s="14">
        <f>IF(AND(F87&lt;=36,F87&gt;=0),IF(AND(F87&lt;=36,F87&gt;18),IF(index3&lt;=(F87-18),2,1),IF(index3&lt;=F87,1,0)),IF(index3&lt;=(F87-36),3,2))</f>
        <v>0</v>
      </c>
      <c r="P87" s="15">
        <f t="shared" si="9"/>
        <v>0</v>
      </c>
      <c r="Q87" s="14">
        <f>IF(AND(F87&lt;=36,F87&gt;=0),IF(AND(F87&lt;=36,F87&gt;18),IF(index16&lt;=(F87-18),2,1),IF(index16&lt;=F87,1,0)),IF(index16&lt;=(F87-36),3,2))</f>
        <v>0</v>
      </c>
      <c r="R87" s="14">
        <f>IF(AND(F87&lt;=36,F87&gt;=0),IF(AND(F87&lt;=36,F87&gt;18),IF(index12&lt;=(F87-18),2,1),IF(index12&lt;=F87,1,0)),IF(index12&lt;=(F87-36),3,2))</f>
        <v>0</v>
      </c>
      <c r="S87" s="14">
        <f>IF(AND(F87&lt;=36,F87&gt;=0),IF(AND(F87&lt;=36,F87&gt;18),IF(index6&lt;=(F87-18),2,1),IF(index6&lt;=F87,1,0)),IF(index6&lt;=(F87-36),3,2))</f>
        <v>0</v>
      </c>
      <c r="T87" s="14">
        <f>IF(AND(F87&lt;=36,F87&gt;=0),IF(AND(F87&lt;=36,F87&gt;18),IF(index2&lt;=(F87-18),2,1),IF(index2&lt;=F87,1,0)),IF(index2&lt;=(F87-36),3,2))</f>
        <v>0</v>
      </c>
      <c r="U87" s="14">
        <f>IF(AND(F87&lt;=36,F87&gt;=0),IF(AND(F87&lt;=36,F87&gt;18),IF(index10&lt;=(F87-18),2,1),IF(index10&lt;=F87,1,0)),IF(index10&lt;=(F87-36),3,2))</f>
        <v>0</v>
      </c>
      <c r="V87" s="14">
        <f>IF(AND(F87&lt;=36,F87&gt;=0),IF(AND(F87&lt;=36,F87&gt;18),IF(index18&lt;=(F87-18),2,1),IF(index18&lt;=F87,1,0)),IF(index18&lt;=(F87-36),3,2))</f>
        <v>0</v>
      </c>
      <c r="W87" s="14">
        <f>IF(AND(F87&lt;=36,F87&gt;=0),IF(AND(F87&lt;=36,F87&gt;18),IF(index14&lt;=(F87-18),2,1),IF(index14&lt;=F87,1,0)),IF(index14&lt;=(F87-36),3,2))</f>
        <v>0</v>
      </c>
      <c r="X87" s="14">
        <f>IF(AND(F87&lt;=36,F87&gt;=0),IF(AND(F87&lt;=36,F87&gt;18),IF(index8&lt;=(F87-18),2,1),IF(index8&lt;=F87,1,0)),IF(index8&lt;=(F87-36),3,2))</f>
        <v>0</v>
      </c>
      <c r="Y87" s="14">
        <f>IF(AND(F87&lt;=36,F87&gt;=0),IF(AND(F87&lt;=36,F87&gt;18),IF(index4&lt;=(F87-18),2,1),IF(index4&lt;=F87,1,0)),IF(index4&lt;=(F87-36),3,2))</f>
        <v>0</v>
      </c>
      <c r="Z87" s="15">
        <f t="shared" si="10"/>
        <v>0</v>
      </c>
      <c r="AA87" s="16">
        <f t="shared" si="11"/>
        <v>0</v>
      </c>
    </row>
    <row r="88" spans="1:27" ht="12.75">
      <c r="A88" s="87"/>
      <c r="B88" s="90"/>
      <c r="C88" s="93"/>
      <c r="D88" s="96"/>
      <c r="E88" s="26">
        <f>AA89</f>
        <v>13</v>
      </c>
      <c r="F88" s="2" t="s">
        <v>13</v>
      </c>
      <c r="G88" s="13">
        <v>5</v>
      </c>
      <c r="H88" s="13">
        <v>5</v>
      </c>
      <c r="I88" s="13">
        <v>6</v>
      </c>
      <c r="J88" s="13">
        <v>6</v>
      </c>
      <c r="K88" s="13">
        <v>3</v>
      </c>
      <c r="L88" s="13">
        <v>5</v>
      </c>
      <c r="M88" s="13">
        <v>7</v>
      </c>
      <c r="N88" s="13">
        <v>4</v>
      </c>
      <c r="O88" s="13">
        <v>6</v>
      </c>
      <c r="P88" s="1">
        <f t="shared" si="9"/>
        <v>47</v>
      </c>
      <c r="Q88" s="13">
        <v>6</v>
      </c>
      <c r="R88" s="13">
        <v>6</v>
      </c>
      <c r="S88" s="13">
        <v>5</v>
      </c>
      <c r="T88" s="13">
        <v>5</v>
      </c>
      <c r="U88" s="13">
        <v>7</v>
      </c>
      <c r="V88" s="13">
        <v>4</v>
      </c>
      <c r="W88" s="13">
        <v>5</v>
      </c>
      <c r="X88" s="13">
        <v>6</v>
      </c>
      <c r="Y88" s="13">
        <v>5</v>
      </c>
      <c r="Z88" s="1">
        <f t="shared" si="10"/>
        <v>49</v>
      </c>
      <c r="AA88" s="17">
        <f t="shared" si="11"/>
        <v>96</v>
      </c>
    </row>
    <row r="89" spans="1:27" ht="12.75">
      <c r="A89" s="87"/>
      <c r="B89" s="90"/>
      <c r="C89" s="93"/>
      <c r="D89" s="96"/>
      <c r="E89" s="21"/>
      <c r="F89" s="21" t="s">
        <v>12</v>
      </c>
      <c r="G89" s="1">
        <f>IF(AND(G88&gt;0,(_par1+1-G88)&gt;=0),_par1+2-G88,0)</f>
        <v>2</v>
      </c>
      <c r="H89" s="1">
        <f>IF(AND(H88&gt;0,(_par2+1-H88)&gt;=0),_par2+2-H88,0)</f>
        <v>1</v>
      </c>
      <c r="I89" s="1">
        <f>IF(AND(I88&gt;0,(_par3+1-I88)&gt;=0),_par3+2-I88,0)</f>
        <v>0</v>
      </c>
      <c r="J89" s="1">
        <f>IF(AND(J88&gt;0,(_par4+1-J88)&gt;=0),_par4+2-J88,0)</f>
        <v>0</v>
      </c>
      <c r="K89" s="1">
        <f>IF(AND(K88&gt;0,(_par5+1-K88)&gt;=0),_par5+2-K88,0)</f>
        <v>2</v>
      </c>
      <c r="L89" s="1">
        <f>IF(AND(L88&gt;0,(_par6+1-L88)&gt;=0),_par6+2-L88,0)</f>
        <v>1</v>
      </c>
      <c r="M89" s="1">
        <f>IF(AND(M88&gt;0,(_par7+1-M88)&gt;=0),_par7+2-M88,0)</f>
        <v>0</v>
      </c>
      <c r="N89" s="1">
        <f>IF(AND(N88&gt;0,(_par8+1-N88)&gt;=0),_par8+2-N88,0)</f>
        <v>1</v>
      </c>
      <c r="O89" s="1">
        <f>IF(AND(O88&gt;0,(_par9+1-O88)&gt;=0),_par9+2-O88,0)</f>
        <v>0</v>
      </c>
      <c r="P89" s="1">
        <f t="shared" si="9"/>
        <v>7</v>
      </c>
      <c r="Q89" s="1">
        <f>IF(AND(Q88&gt;0,(_par10+1-Q88)&gt;=0),_par10+2-Q88,0)</f>
        <v>1</v>
      </c>
      <c r="R89" s="1">
        <f>IF(AND(R88&gt;0,(_par11+1-R88)&gt;=0),_par11+2-R88,0)</f>
        <v>0</v>
      </c>
      <c r="S89" s="1">
        <f>IF(AND(S88&gt;0,(_par12+1-S88)&gt;=0),_par12+2-S88,0)</f>
        <v>1</v>
      </c>
      <c r="T89" s="1">
        <f>IF(AND(T88&gt;0,(_par13+1-T88)&gt;=0),_par13+2-T88,0)</f>
        <v>1</v>
      </c>
      <c r="U89" s="1">
        <f>IF(AND(U88&gt;0,(_par14+1-U88)&gt;=0),_par14+2-U88,0)</f>
        <v>0</v>
      </c>
      <c r="V89" s="1">
        <f>IF(AND(V88&gt;0,(_par15+1-V88)&gt;=0),_par15+2-V88,0)</f>
        <v>1</v>
      </c>
      <c r="W89" s="1">
        <f>IF(AND(W88&gt;0,(_par16+1-W88)&gt;=0),_par16+2-W88,0)</f>
        <v>1</v>
      </c>
      <c r="X89" s="1">
        <f>IF(AND(X88&gt;0,(_par17+1-X88)&gt;=0),_par17+2-X88,0)</f>
        <v>0</v>
      </c>
      <c r="Y89" s="1">
        <f>IF(AND(Y88&gt;0,(_par18+1-Y88)&gt;=0),_par18+2-Y88,0)</f>
        <v>1</v>
      </c>
      <c r="Z89" s="1">
        <f t="shared" si="10"/>
        <v>6</v>
      </c>
      <c r="AA89" s="23">
        <f t="shared" si="11"/>
        <v>13</v>
      </c>
    </row>
    <row r="90" spans="1:27" ht="13.5" thickBot="1">
      <c r="A90" s="88"/>
      <c r="B90" s="91"/>
      <c r="C90" s="94"/>
      <c r="D90" s="97"/>
      <c r="E90" s="18"/>
      <c r="F90" s="18" t="s">
        <v>11</v>
      </c>
      <c r="G90" s="22">
        <f>IF(AND(G88&gt;0,(_par1+G87+1-G88)&gt;=0),_par1+G87+2-G88,0)</f>
        <v>2</v>
      </c>
      <c r="H90" s="22">
        <f>IF(AND(H88&gt;0,(_par2+H87+1-H88)&gt;=0),_par2+H87+2-H88,0)</f>
        <v>1</v>
      </c>
      <c r="I90" s="22">
        <f>IF(AND(I88&gt;0,(_par3+I87+1-I88)&gt;=0),_par3+I87+2-I88,0)</f>
        <v>0</v>
      </c>
      <c r="J90" s="22">
        <f>IF(AND(J88&gt;0,(_par4+J87+1-J88)&gt;=0),_par4+J87+2-J88,0)</f>
        <v>0</v>
      </c>
      <c r="K90" s="22">
        <f>IF(AND(K88&gt;0,(_par5+K87+1-K88)&gt;=0),_par5+K87+2-K88,0)</f>
        <v>2</v>
      </c>
      <c r="L90" s="22">
        <f>IF(AND(L88&gt;0,(_par6+L87+1-L88)&gt;=0),_par6+L87+2-L88,0)</f>
        <v>1</v>
      </c>
      <c r="M90" s="22">
        <f>IF(AND(M88&gt;0,(_par7+M87+1-M88)&gt;=0),_par7+M87+2-M88,0)</f>
        <v>0</v>
      </c>
      <c r="N90" s="22">
        <f>IF(AND(N88&gt;0,(_par8+N87+1-N88)&gt;=0),_par8+N87+2-N88,0)</f>
        <v>1</v>
      </c>
      <c r="O90" s="22">
        <f>IF(AND(O88&gt;0,(_par9+O87+1-O88)&gt;=0),_par9+O87+2-O88,0)</f>
        <v>0</v>
      </c>
      <c r="P90" s="22">
        <f t="shared" si="9"/>
        <v>7</v>
      </c>
      <c r="Q90" s="22">
        <f>IF(AND(Q88&gt;0,(_par10+Q87+1-Q88)&gt;=0),_par10+Q87+2-Q88,0)</f>
        <v>1</v>
      </c>
      <c r="R90" s="22">
        <f>IF(AND(R88&gt;0,(_par11+R87+1-R88)&gt;=0),_par11+R87+2-R88,0)</f>
        <v>0</v>
      </c>
      <c r="S90" s="22">
        <f>IF(AND(S88&gt;0,(_par12+S87+1-S88)&gt;=0),_par12+S87+2-S88,0)</f>
        <v>1</v>
      </c>
      <c r="T90" s="22">
        <f>IF(AND(T88&gt;0,(_par13+T87+1-T88)&gt;=0),_par13+T87+2-T88,0)</f>
        <v>1</v>
      </c>
      <c r="U90" s="22">
        <f>IF(AND(U88&gt;0,(_par14+U87+1-U88)&gt;=0),_par14+U87+2-U88,0)</f>
        <v>0</v>
      </c>
      <c r="V90" s="22">
        <f>IF(AND(V88&gt;0,(_par15+V87+1-V88)&gt;=0),_par15+V87+2-V88,0)</f>
        <v>1</v>
      </c>
      <c r="W90" s="22">
        <f>IF(AND(W88&gt;0,(_par16+W87+1-W88)&gt;=0),_par16+W87+2-W88,0)</f>
        <v>1</v>
      </c>
      <c r="X90" s="22">
        <f>IF(AND(X88&gt;0,(_par17+X87+1-X88)&gt;=0),_par17+X87+2-X88,0)</f>
        <v>0</v>
      </c>
      <c r="Y90" s="22">
        <f>IF(AND(Y88&gt;0,(_par18+Y87+1-Y88)&gt;=0),_par18+Y87+2-Y88,0)</f>
        <v>1</v>
      </c>
      <c r="Z90" s="22">
        <f t="shared" si="10"/>
        <v>6</v>
      </c>
      <c r="AA90" s="19">
        <f t="shared" si="11"/>
        <v>13</v>
      </c>
    </row>
    <row r="91" spans="1:27" ht="12.75">
      <c r="A91" s="86">
        <v>22</v>
      </c>
      <c r="B91" s="89" t="s">
        <v>51</v>
      </c>
      <c r="C91" s="92" t="s">
        <v>38</v>
      </c>
      <c r="D91" s="95" t="s">
        <v>22</v>
      </c>
      <c r="E91" s="25">
        <f>AA94</f>
        <v>9</v>
      </c>
      <c r="F91" s="24"/>
      <c r="G91" s="14">
        <f>IF(AND(F91&lt;=36,F91&gt;=0),IF(AND(F91&lt;=36,F91&gt;18),IF(index15&lt;=(F91-18),2,1),IF(index15&lt;=F91,1,0)),IF(index15&lt;=(F91-36),3,2))</f>
        <v>0</v>
      </c>
      <c r="H91" s="14">
        <f>IF(AND(F91&lt;=36,F91&gt;=0),IF(AND(F91&lt;=36,F91&gt;18),IF(index11&lt;=(F91-18),2,1),IF(index11&lt;=F91,1,0)),IF(index11&lt;=(F91-36),3,2))</f>
        <v>0</v>
      </c>
      <c r="I91" s="14">
        <f>IF(AND(F91&lt;=36,F91&gt;=0),IF(AND(F91&lt;=36,F91&gt;18),IF(index5&lt;=(F91-18),2,1),IF(index5&lt;=F91,1,0)),IF(index5&lt;=(F91-36),3,2))</f>
        <v>0</v>
      </c>
      <c r="J91" s="14">
        <f>IF(AND(F91&lt;=36,F91&gt;=0),IF(AND(F91&lt;=36,F91&gt;18),IF(index1&lt;=(F91-18),2,1),IF(index1&lt;=F91,1,0)),IF(index1&lt;=(F91-36),3,2))</f>
        <v>0</v>
      </c>
      <c r="K91" s="14">
        <f>IF(AND(F91&lt;=36,F91&gt;=0),IF(AND(F91&lt;=36,F91&gt;18),IF(index9&lt;=(F91-18),2,1),IF(index9&lt;=F91,1,0)),IF(index9&lt;=(F91-36),3,2))</f>
        <v>0</v>
      </c>
      <c r="L91" s="14">
        <f>IF(AND(F91&lt;=36,F91&gt;=0),IF(AND(F91&lt;=36,F91&gt;18),IF(index17&lt;=(F91-18),2,1),IF(index17&lt;=F91,1,0)),IF(index17&lt;=(F91-36),3,2))</f>
        <v>0</v>
      </c>
      <c r="M91" s="14">
        <f>IF(AND(F91&lt;=36,F91&gt;=0),IF(AND(F91&lt;=36,F91&gt;18),IF(index13&lt;=(F91-18),2,1),IF(index13&lt;=F91,1,0)),IF(index13&lt;=(F91-36),3,2))</f>
        <v>0</v>
      </c>
      <c r="N91" s="14">
        <f>IF(AND(F91&lt;=36,F91&gt;=0),IF(AND(F91&lt;=36,F91&gt;18),IF(index7&lt;=(F91-18),2,1),IF(index7&lt;=F91,1,0)),IF(index7&lt;=(F91-36),3,2))</f>
        <v>0</v>
      </c>
      <c r="O91" s="14">
        <f>IF(AND(F91&lt;=36,F91&gt;=0),IF(AND(F91&lt;=36,F91&gt;18),IF(index3&lt;=(F91-18),2,1),IF(index3&lt;=F91,1,0)),IF(index3&lt;=(F91-36),3,2))</f>
        <v>0</v>
      </c>
      <c r="P91" s="15">
        <f t="shared" si="9"/>
        <v>0</v>
      </c>
      <c r="Q91" s="14">
        <f>IF(AND(F91&lt;=36,F91&gt;=0),IF(AND(F91&lt;=36,F91&gt;18),IF(index16&lt;=(F91-18),2,1),IF(index16&lt;=F91,1,0)),IF(index16&lt;=(F91-36),3,2))</f>
        <v>0</v>
      </c>
      <c r="R91" s="14">
        <f>IF(AND(F91&lt;=36,F91&gt;=0),IF(AND(F91&lt;=36,F91&gt;18),IF(index12&lt;=(F91-18),2,1),IF(index12&lt;=F91,1,0)),IF(index12&lt;=(F91-36),3,2))</f>
        <v>0</v>
      </c>
      <c r="S91" s="14">
        <f>IF(AND(F91&lt;=36,F91&gt;=0),IF(AND(F91&lt;=36,F91&gt;18),IF(index6&lt;=(F91-18),2,1),IF(index6&lt;=F91,1,0)),IF(index6&lt;=(F91-36),3,2))</f>
        <v>0</v>
      </c>
      <c r="T91" s="14">
        <f>IF(AND(F91&lt;=36,F91&gt;=0),IF(AND(F91&lt;=36,F91&gt;18),IF(index2&lt;=(F91-18),2,1),IF(index2&lt;=F91,1,0)),IF(index2&lt;=(F91-36),3,2))</f>
        <v>0</v>
      </c>
      <c r="U91" s="14">
        <f>IF(AND(F91&lt;=36,F91&gt;=0),IF(AND(F91&lt;=36,F91&gt;18),IF(index10&lt;=(F91-18),2,1),IF(index10&lt;=F91,1,0)),IF(index10&lt;=(F91-36),3,2))</f>
        <v>0</v>
      </c>
      <c r="V91" s="14">
        <f>IF(AND(F91&lt;=36,F91&gt;=0),IF(AND(F91&lt;=36,F91&gt;18),IF(index18&lt;=(F91-18),2,1),IF(index18&lt;=F91,1,0)),IF(index18&lt;=(F91-36),3,2))</f>
        <v>0</v>
      </c>
      <c r="W91" s="14">
        <f>IF(AND(F91&lt;=36,F91&gt;=0),IF(AND(F91&lt;=36,F91&gt;18),IF(index14&lt;=(F91-18),2,1),IF(index14&lt;=F91,1,0)),IF(index14&lt;=(F91-36),3,2))</f>
        <v>0</v>
      </c>
      <c r="X91" s="14">
        <f>IF(AND(F91&lt;=36,F91&gt;=0),IF(AND(F91&lt;=36,F91&gt;18),IF(index8&lt;=(F91-18),2,1),IF(index8&lt;=F91,1,0)),IF(index8&lt;=(F91-36),3,2))</f>
        <v>0</v>
      </c>
      <c r="Y91" s="14">
        <f>IF(AND(F91&lt;=36,F91&gt;=0),IF(AND(F91&lt;=36,F91&gt;18),IF(index4&lt;=(F91-18),2,1),IF(index4&lt;=F91,1,0)),IF(index4&lt;=(F91-36),3,2))</f>
        <v>0</v>
      </c>
      <c r="Z91" s="15">
        <f t="shared" si="10"/>
        <v>0</v>
      </c>
      <c r="AA91" s="16">
        <f t="shared" si="11"/>
        <v>0</v>
      </c>
    </row>
    <row r="92" spans="1:27" ht="12.75">
      <c r="A92" s="87"/>
      <c r="B92" s="90"/>
      <c r="C92" s="93"/>
      <c r="D92" s="96"/>
      <c r="E92" s="26">
        <f>AA93</f>
        <v>9</v>
      </c>
      <c r="F92" s="2" t="s">
        <v>13</v>
      </c>
      <c r="G92" s="13">
        <v>8</v>
      </c>
      <c r="H92" s="13">
        <v>4</v>
      </c>
      <c r="I92" s="13">
        <v>5</v>
      </c>
      <c r="J92" s="13">
        <v>5</v>
      </c>
      <c r="K92" s="13">
        <v>4</v>
      </c>
      <c r="L92" s="13">
        <v>6</v>
      </c>
      <c r="M92" s="13">
        <v>8</v>
      </c>
      <c r="N92" s="13">
        <v>4</v>
      </c>
      <c r="O92" s="13">
        <v>6</v>
      </c>
      <c r="P92" s="1">
        <f t="shared" si="9"/>
        <v>50</v>
      </c>
      <c r="Q92" s="13">
        <v>6</v>
      </c>
      <c r="R92" s="13">
        <v>4</v>
      </c>
      <c r="S92" s="13">
        <v>6</v>
      </c>
      <c r="T92" s="13">
        <v>6</v>
      </c>
      <c r="U92" s="13">
        <v>8</v>
      </c>
      <c r="V92" s="13">
        <v>4</v>
      </c>
      <c r="W92" s="13">
        <v>10</v>
      </c>
      <c r="X92" s="13">
        <v>7</v>
      </c>
      <c r="Y92" s="13">
        <v>6</v>
      </c>
      <c r="Z92" s="1">
        <f t="shared" si="10"/>
        <v>57</v>
      </c>
      <c r="AA92" s="17">
        <f t="shared" si="11"/>
        <v>107</v>
      </c>
    </row>
    <row r="93" spans="1:27" ht="12.75">
      <c r="A93" s="87"/>
      <c r="B93" s="90"/>
      <c r="C93" s="93"/>
      <c r="D93" s="96"/>
      <c r="E93" s="21"/>
      <c r="F93" s="21" t="s">
        <v>12</v>
      </c>
      <c r="G93" s="1">
        <f>IF(AND(G92&gt;0,(_par1+1-G92)&gt;=0),_par1+2-G92,0)</f>
        <v>0</v>
      </c>
      <c r="H93" s="1">
        <f>IF(AND(H92&gt;0,(_par2+1-H92)&gt;=0),_par2+2-H92,0)</f>
        <v>2</v>
      </c>
      <c r="I93" s="1">
        <f>IF(AND(I92&gt;0,(_par3+1-I92)&gt;=0),_par3+2-I92,0)</f>
        <v>1</v>
      </c>
      <c r="J93" s="1">
        <f>IF(AND(J92&gt;0,(_par4+1-J92)&gt;=0),_par4+2-J92,0)</f>
        <v>1</v>
      </c>
      <c r="K93" s="1">
        <f>IF(AND(K92&gt;0,(_par5+1-K92)&gt;=0),_par5+2-K92,0)</f>
        <v>1</v>
      </c>
      <c r="L93" s="1">
        <f>IF(AND(L92&gt;0,(_par6+1-L92)&gt;=0),_par6+2-L92,0)</f>
        <v>0</v>
      </c>
      <c r="M93" s="1">
        <f>IF(AND(M92&gt;0,(_par7+1-M92)&gt;=0),_par7+2-M92,0)</f>
        <v>0</v>
      </c>
      <c r="N93" s="1">
        <f>IF(AND(N92&gt;0,(_par8+1-N92)&gt;=0),_par8+2-N92,0)</f>
        <v>1</v>
      </c>
      <c r="O93" s="1">
        <f>IF(AND(O92&gt;0,(_par9+1-O92)&gt;=0),_par9+2-O92,0)</f>
        <v>0</v>
      </c>
      <c r="P93" s="1">
        <f t="shared" si="9"/>
        <v>6</v>
      </c>
      <c r="Q93" s="1">
        <f>IF(AND(Q92&gt;0,(_par10+1-Q92)&gt;=0),_par10+2-Q92,0)</f>
        <v>1</v>
      </c>
      <c r="R93" s="1">
        <f>IF(AND(R92&gt;0,(_par11+1-R92)&gt;=0),_par11+2-R92,0)</f>
        <v>1</v>
      </c>
      <c r="S93" s="1">
        <f>IF(AND(S92&gt;0,(_par12+1-S92)&gt;=0),_par12+2-S92,0)</f>
        <v>0</v>
      </c>
      <c r="T93" s="1">
        <f>IF(AND(T92&gt;0,(_par13+1-T92)&gt;=0),_par13+2-T92,0)</f>
        <v>0</v>
      </c>
      <c r="U93" s="1">
        <f>IF(AND(U92&gt;0,(_par14+1-U92)&gt;=0),_par14+2-U92,0)</f>
        <v>0</v>
      </c>
      <c r="V93" s="1">
        <f>IF(AND(V92&gt;0,(_par15+1-V92)&gt;=0),_par15+2-V92,0)</f>
        <v>1</v>
      </c>
      <c r="W93" s="1">
        <f>IF(AND(W92&gt;0,(_par16+1-W92)&gt;=0),_par16+2-W92,0)</f>
        <v>0</v>
      </c>
      <c r="X93" s="1">
        <f>IF(AND(X92&gt;0,(_par17+1-X92)&gt;=0),_par17+2-X92,0)</f>
        <v>0</v>
      </c>
      <c r="Y93" s="1">
        <f>IF(AND(Y92&gt;0,(_par18+1-Y92)&gt;=0),_par18+2-Y92,0)</f>
        <v>0</v>
      </c>
      <c r="Z93" s="1">
        <f t="shared" si="10"/>
        <v>3</v>
      </c>
      <c r="AA93" s="23">
        <f t="shared" si="11"/>
        <v>9</v>
      </c>
    </row>
    <row r="94" spans="1:27" ht="13.5" thickBot="1">
      <c r="A94" s="88"/>
      <c r="B94" s="91"/>
      <c r="C94" s="94"/>
      <c r="D94" s="97"/>
      <c r="E94" s="18"/>
      <c r="F94" s="18" t="s">
        <v>11</v>
      </c>
      <c r="G94" s="22">
        <f>IF(AND(G92&gt;0,(_par1+G91+1-G92)&gt;=0),_par1+G91+2-G92,0)</f>
        <v>0</v>
      </c>
      <c r="H94" s="22">
        <f>IF(AND(H92&gt;0,(_par2+H91+1-H92)&gt;=0),_par2+H91+2-H92,0)</f>
        <v>2</v>
      </c>
      <c r="I94" s="22">
        <f>IF(AND(I92&gt;0,(_par3+I91+1-I92)&gt;=0),_par3+I91+2-I92,0)</f>
        <v>1</v>
      </c>
      <c r="J94" s="22">
        <f>IF(AND(J92&gt;0,(_par4+J91+1-J92)&gt;=0),_par4+J91+2-J92,0)</f>
        <v>1</v>
      </c>
      <c r="K94" s="22">
        <f>IF(AND(K92&gt;0,(_par5+K91+1-K92)&gt;=0),_par5+K91+2-K92,0)</f>
        <v>1</v>
      </c>
      <c r="L94" s="22">
        <f>IF(AND(L92&gt;0,(_par6+L91+1-L92)&gt;=0),_par6+L91+2-L92,0)</f>
        <v>0</v>
      </c>
      <c r="M94" s="22">
        <f>IF(AND(M92&gt;0,(_par7+M91+1-M92)&gt;=0),_par7+M91+2-M92,0)</f>
        <v>0</v>
      </c>
      <c r="N94" s="22">
        <f>IF(AND(N92&gt;0,(_par8+N91+1-N92)&gt;=0),_par8+N91+2-N92,0)</f>
        <v>1</v>
      </c>
      <c r="O94" s="22">
        <f>IF(AND(O92&gt;0,(_par9+O91+1-O92)&gt;=0),_par9+O91+2-O92,0)</f>
        <v>0</v>
      </c>
      <c r="P94" s="22">
        <f t="shared" si="9"/>
        <v>6</v>
      </c>
      <c r="Q94" s="22">
        <f>IF(AND(Q92&gt;0,(_par10+Q91+1-Q92)&gt;=0),_par10+Q91+2-Q92,0)</f>
        <v>1</v>
      </c>
      <c r="R94" s="22">
        <f>IF(AND(R92&gt;0,(_par11+R91+1-R92)&gt;=0),_par11+R91+2-R92,0)</f>
        <v>1</v>
      </c>
      <c r="S94" s="22">
        <f>IF(AND(S92&gt;0,(_par12+S91+1-S92)&gt;=0),_par12+S91+2-S92,0)</f>
        <v>0</v>
      </c>
      <c r="T94" s="22">
        <f>IF(AND(T92&gt;0,(_par13+T91+1-T92)&gt;=0),_par13+T91+2-T92,0)</f>
        <v>0</v>
      </c>
      <c r="U94" s="22">
        <f>IF(AND(U92&gt;0,(_par14+U91+1-U92)&gt;=0),_par14+U91+2-U92,0)</f>
        <v>0</v>
      </c>
      <c r="V94" s="22">
        <f>IF(AND(V92&gt;0,(_par15+V91+1-V92)&gt;=0),_par15+V91+2-V92,0)</f>
        <v>1</v>
      </c>
      <c r="W94" s="22">
        <f>IF(AND(W92&gt;0,(_par16+W91+1-W92)&gt;=0),_par16+W91+2-W92,0)</f>
        <v>0</v>
      </c>
      <c r="X94" s="22">
        <f>IF(AND(X92&gt;0,(_par17+X91+1-X92)&gt;=0),_par17+X91+2-X92,0)</f>
        <v>0</v>
      </c>
      <c r="Y94" s="22">
        <f>IF(AND(Y92&gt;0,(_par18+Y91+1-Y92)&gt;=0),_par18+Y91+2-Y92,0)</f>
        <v>0</v>
      </c>
      <c r="Z94" s="22">
        <f t="shared" si="10"/>
        <v>3</v>
      </c>
      <c r="AA94" s="19">
        <f t="shared" si="11"/>
        <v>9</v>
      </c>
    </row>
    <row r="95" spans="1:27" ht="12.75">
      <c r="A95" s="86">
        <v>23</v>
      </c>
      <c r="B95" s="89" t="s">
        <v>51</v>
      </c>
      <c r="C95" s="92" t="s">
        <v>67</v>
      </c>
      <c r="D95" s="95" t="s">
        <v>68</v>
      </c>
      <c r="E95" s="25">
        <f>AA98</f>
        <v>8</v>
      </c>
      <c r="F95" s="24"/>
      <c r="G95" s="14">
        <f>IF(AND(F95&lt;=36,F95&gt;=0),IF(AND(F95&lt;=36,F95&gt;18),IF(index15&lt;=(F95-18),2,1),IF(index15&lt;=F95,1,0)),IF(index15&lt;=(F95-36),3,2))</f>
        <v>0</v>
      </c>
      <c r="H95" s="14">
        <f>IF(AND(F95&lt;=36,F95&gt;=0),IF(AND(F95&lt;=36,F95&gt;18),IF(index11&lt;=(F95-18),2,1),IF(index11&lt;=F95,1,0)),IF(index11&lt;=(F95-36),3,2))</f>
        <v>0</v>
      </c>
      <c r="I95" s="14">
        <f>IF(AND(F95&lt;=36,F95&gt;=0),IF(AND(F95&lt;=36,F95&gt;18),IF(index5&lt;=(F95-18),2,1),IF(index5&lt;=F95,1,0)),IF(index5&lt;=(F95-36),3,2))</f>
        <v>0</v>
      </c>
      <c r="J95" s="14">
        <f>IF(AND(F95&lt;=36,F95&gt;=0),IF(AND(F95&lt;=36,F95&gt;18),IF(index1&lt;=(F95-18),2,1),IF(index1&lt;=F95,1,0)),IF(index1&lt;=(F95-36),3,2))</f>
        <v>0</v>
      </c>
      <c r="K95" s="14">
        <f>IF(AND(F95&lt;=36,F95&gt;=0),IF(AND(F95&lt;=36,F95&gt;18),IF(index9&lt;=(F95-18),2,1),IF(index9&lt;=F95,1,0)),IF(index9&lt;=(F95-36),3,2))</f>
        <v>0</v>
      </c>
      <c r="L95" s="14">
        <f>IF(AND(F95&lt;=36,F95&gt;=0),IF(AND(F95&lt;=36,F95&gt;18),IF(index17&lt;=(F95-18),2,1),IF(index17&lt;=F95,1,0)),IF(index17&lt;=(F95-36),3,2))</f>
        <v>0</v>
      </c>
      <c r="M95" s="14">
        <f>IF(AND(F95&lt;=36,F95&gt;=0),IF(AND(F95&lt;=36,F95&gt;18),IF(index13&lt;=(F95-18),2,1),IF(index13&lt;=F95,1,0)),IF(index13&lt;=(F95-36),3,2))</f>
        <v>0</v>
      </c>
      <c r="N95" s="14">
        <f>IF(AND(F95&lt;=36,F95&gt;=0),IF(AND(F95&lt;=36,F95&gt;18),IF(index7&lt;=(F95-18),2,1),IF(index7&lt;=F95,1,0)),IF(index7&lt;=(F95-36),3,2))</f>
        <v>0</v>
      </c>
      <c r="O95" s="14">
        <f>IF(AND(F95&lt;=36,F95&gt;=0),IF(AND(F95&lt;=36,F95&gt;18),IF(index3&lt;=(F95-18),2,1),IF(index3&lt;=F95,1,0)),IF(index3&lt;=(F95-36),3,2))</f>
        <v>0</v>
      </c>
      <c r="P95" s="15">
        <f t="shared" si="9"/>
        <v>0</v>
      </c>
      <c r="Q95" s="14">
        <f>IF(AND(F95&lt;=36,F95&gt;=0),IF(AND(F95&lt;=36,F95&gt;18),IF(index16&lt;=(F95-18),2,1),IF(index16&lt;=F95,1,0)),IF(index16&lt;=(F95-36),3,2))</f>
        <v>0</v>
      </c>
      <c r="R95" s="14">
        <f>IF(AND(F95&lt;=36,F95&gt;=0),IF(AND(F95&lt;=36,F95&gt;18),IF(index12&lt;=(F95-18),2,1),IF(index12&lt;=F95,1,0)),IF(index12&lt;=(F95-36),3,2))</f>
        <v>0</v>
      </c>
      <c r="S95" s="14">
        <f>IF(AND(F95&lt;=36,F95&gt;=0),IF(AND(F95&lt;=36,F95&gt;18),IF(index6&lt;=(F95-18),2,1),IF(index6&lt;=F95,1,0)),IF(index6&lt;=(F95-36),3,2))</f>
        <v>0</v>
      </c>
      <c r="T95" s="14">
        <f>IF(AND(F95&lt;=36,F95&gt;=0),IF(AND(F95&lt;=36,F95&gt;18),IF(index2&lt;=(F95-18),2,1),IF(index2&lt;=F95,1,0)),IF(index2&lt;=(F95-36),3,2))</f>
        <v>0</v>
      </c>
      <c r="U95" s="14">
        <f>IF(AND(F95&lt;=36,F95&gt;=0),IF(AND(F95&lt;=36,F95&gt;18),IF(index10&lt;=(F95-18),2,1),IF(index10&lt;=F95,1,0)),IF(index10&lt;=(F95-36),3,2))</f>
        <v>0</v>
      </c>
      <c r="V95" s="14">
        <f>IF(AND(F95&lt;=36,F95&gt;=0),IF(AND(F95&lt;=36,F95&gt;18),IF(index18&lt;=(F95-18),2,1),IF(index18&lt;=F95,1,0)),IF(index18&lt;=(F95-36),3,2))</f>
        <v>0</v>
      </c>
      <c r="W95" s="14">
        <f>IF(AND(F95&lt;=36,F95&gt;=0),IF(AND(F95&lt;=36,F95&gt;18),IF(index14&lt;=(F95-18),2,1),IF(index14&lt;=F95,1,0)),IF(index14&lt;=(F95-36),3,2))</f>
        <v>0</v>
      </c>
      <c r="X95" s="14">
        <f>IF(AND(F95&lt;=36,F95&gt;=0),IF(AND(F95&lt;=36,F95&gt;18),IF(index8&lt;=(F95-18),2,1),IF(index8&lt;=F95,1,0)),IF(index8&lt;=(F95-36),3,2))</f>
        <v>0</v>
      </c>
      <c r="Y95" s="14">
        <f>IF(AND(F95&lt;=36,F95&gt;=0),IF(AND(F95&lt;=36,F95&gt;18),IF(index4&lt;=(F95-18),2,1),IF(index4&lt;=F95,1,0)),IF(index4&lt;=(F95-36),3,2))</f>
        <v>0</v>
      </c>
      <c r="Z95" s="15">
        <f t="shared" si="10"/>
        <v>0</v>
      </c>
      <c r="AA95" s="16">
        <f t="shared" si="11"/>
        <v>0</v>
      </c>
    </row>
    <row r="96" spans="1:27" ht="12.75">
      <c r="A96" s="87"/>
      <c r="B96" s="90"/>
      <c r="C96" s="93"/>
      <c r="D96" s="96"/>
      <c r="E96" s="26">
        <f>AA97</f>
        <v>8</v>
      </c>
      <c r="F96" s="2" t="s">
        <v>13</v>
      </c>
      <c r="G96" s="13">
        <v>7</v>
      </c>
      <c r="H96" s="13">
        <v>6</v>
      </c>
      <c r="I96" s="13">
        <v>6</v>
      </c>
      <c r="J96" s="13">
        <v>6</v>
      </c>
      <c r="K96" s="13">
        <v>5</v>
      </c>
      <c r="L96" s="13">
        <v>5</v>
      </c>
      <c r="M96" s="13">
        <v>8</v>
      </c>
      <c r="N96" s="13">
        <v>4</v>
      </c>
      <c r="O96" s="13">
        <v>5</v>
      </c>
      <c r="P96" s="1">
        <f t="shared" si="9"/>
        <v>52</v>
      </c>
      <c r="Q96" s="13">
        <v>6</v>
      </c>
      <c r="R96" s="13">
        <v>3</v>
      </c>
      <c r="S96" s="13">
        <v>6</v>
      </c>
      <c r="T96" s="13">
        <v>6</v>
      </c>
      <c r="U96" s="13">
        <v>8</v>
      </c>
      <c r="V96" s="13">
        <v>4</v>
      </c>
      <c r="W96" s="13">
        <v>8</v>
      </c>
      <c r="X96" s="13">
        <v>5</v>
      </c>
      <c r="Y96" s="13">
        <v>7</v>
      </c>
      <c r="Z96" s="1">
        <f t="shared" si="10"/>
        <v>53</v>
      </c>
      <c r="AA96" s="17">
        <f t="shared" si="11"/>
        <v>105</v>
      </c>
    </row>
    <row r="97" spans="1:27" ht="12.75">
      <c r="A97" s="87"/>
      <c r="B97" s="90"/>
      <c r="C97" s="93"/>
      <c r="D97" s="96"/>
      <c r="E97" s="21"/>
      <c r="F97" s="21" t="s">
        <v>12</v>
      </c>
      <c r="G97" s="1">
        <f>IF(AND(G96&gt;0,(_par1+1-G96)&gt;=0),_par1+2-G96,0)</f>
        <v>0</v>
      </c>
      <c r="H97" s="1">
        <f>IF(AND(H96&gt;0,(_par2+1-H96)&gt;=0),_par2+2-H96,0)</f>
        <v>0</v>
      </c>
      <c r="I97" s="1">
        <f>IF(AND(I96&gt;0,(_par3+1-I96)&gt;=0),_par3+2-I96,0)</f>
        <v>0</v>
      </c>
      <c r="J97" s="1">
        <f>IF(AND(J96&gt;0,(_par4+1-J96)&gt;=0),_par4+2-J96,0)</f>
        <v>0</v>
      </c>
      <c r="K97" s="1">
        <f>IF(AND(K96&gt;0,(_par5+1-K96)&gt;=0),_par5+2-K96,0)</f>
        <v>0</v>
      </c>
      <c r="L97" s="1">
        <f>IF(AND(L96&gt;0,(_par6+1-L96)&gt;=0),_par6+2-L96,0)</f>
        <v>1</v>
      </c>
      <c r="M97" s="1">
        <f>IF(AND(M96&gt;0,(_par7+1-M96)&gt;=0),_par7+2-M96,0)</f>
        <v>0</v>
      </c>
      <c r="N97" s="1">
        <f>IF(AND(N96&gt;0,(_par8+1-N96)&gt;=0),_par8+2-N96,0)</f>
        <v>1</v>
      </c>
      <c r="O97" s="1">
        <f>IF(AND(O96&gt;0,(_par9+1-O96)&gt;=0),_par9+2-O96,0)</f>
        <v>1</v>
      </c>
      <c r="P97" s="1">
        <f t="shared" si="9"/>
        <v>3</v>
      </c>
      <c r="Q97" s="1">
        <f>IF(AND(Q96&gt;0,(_par10+1-Q96)&gt;=0),_par10+2-Q96,0)</f>
        <v>1</v>
      </c>
      <c r="R97" s="1">
        <f>IF(AND(R96&gt;0,(_par11+1-R96)&gt;=0),_par11+2-R96,0)</f>
        <v>2</v>
      </c>
      <c r="S97" s="1">
        <f>IF(AND(S96&gt;0,(_par12+1-S96)&gt;=0),_par12+2-S96,0)</f>
        <v>0</v>
      </c>
      <c r="T97" s="1">
        <f>IF(AND(T96&gt;0,(_par13+1-T96)&gt;=0),_par13+2-T96,0)</f>
        <v>0</v>
      </c>
      <c r="U97" s="1">
        <f>IF(AND(U96&gt;0,(_par14+1-U96)&gt;=0),_par14+2-U96,0)</f>
        <v>0</v>
      </c>
      <c r="V97" s="1">
        <f>IF(AND(V96&gt;0,(_par15+1-V96)&gt;=0),_par15+2-V96,0)</f>
        <v>1</v>
      </c>
      <c r="W97" s="1">
        <f>IF(AND(W96&gt;0,(_par16+1-W96)&gt;=0),_par16+2-W96,0)</f>
        <v>0</v>
      </c>
      <c r="X97" s="1">
        <f>IF(AND(X96&gt;0,(_par17+1-X96)&gt;=0),_par17+2-X96,0)</f>
        <v>1</v>
      </c>
      <c r="Y97" s="1">
        <f>IF(AND(Y96&gt;0,(_par18+1-Y96)&gt;=0),_par18+2-Y96,0)</f>
        <v>0</v>
      </c>
      <c r="Z97" s="1">
        <f t="shared" si="10"/>
        <v>5</v>
      </c>
      <c r="AA97" s="23">
        <f t="shared" si="11"/>
        <v>8</v>
      </c>
    </row>
    <row r="98" spans="1:27" ht="13.5" thickBot="1">
      <c r="A98" s="88"/>
      <c r="B98" s="91"/>
      <c r="C98" s="94"/>
      <c r="D98" s="97"/>
      <c r="E98" s="18"/>
      <c r="F98" s="18" t="s">
        <v>11</v>
      </c>
      <c r="G98" s="22">
        <f>IF(AND(G96&gt;0,(_par1+G95+1-G96)&gt;=0),_par1+G95+2-G96,0)</f>
        <v>0</v>
      </c>
      <c r="H98" s="22">
        <f>IF(AND(H96&gt;0,(_par2+H95+1-H96)&gt;=0),_par2+H95+2-H96,0)</f>
        <v>0</v>
      </c>
      <c r="I98" s="22">
        <f>IF(AND(I96&gt;0,(_par3+I95+1-I96)&gt;=0),_par3+I95+2-I96,0)</f>
        <v>0</v>
      </c>
      <c r="J98" s="22">
        <f>IF(AND(J96&gt;0,(_par4+J95+1-J96)&gt;=0),_par4+J95+2-J96,0)</f>
        <v>0</v>
      </c>
      <c r="K98" s="22">
        <f>IF(AND(K96&gt;0,(_par5+K95+1-K96)&gt;=0),_par5+K95+2-K96,0)</f>
        <v>0</v>
      </c>
      <c r="L98" s="22">
        <f>IF(AND(L96&gt;0,(_par6+L95+1-L96)&gt;=0),_par6+L95+2-L96,0)</f>
        <v>1</v>
      </c>
      <c r="M98" s="22">
        <f>IF(AND(M96&gt;0,(_par7+M95+1-M96)&gt;=0),_par7+M95+2-M96,0)</f>
        <v>0</v>
      </c>
      <c r="N98" s="22">
        <f>IF(AND(N96&gt;0,(_par8+N95+1-N96)&gt;=0),_par8+N95+2-N96,0)</f>
        <v>1</v>
      </c>
      <c r="O98" s="22">
        <f>IF(AND(O96&gt;0,(_par9+O95+1-O96)&gt;=0),_par9+O95+2-O96,0)</f>
        <v>1</v>
      </c>
      <c r="P98" s="22">
        <f t="shared" si="9"/>
        <v>3</v>
      </c>
      <c r="Q98" s="22">
        <f>IF(AND(Q96&gt;0,(_par10+Q95+1-Q96)&gt;=0),_par10+Q95+2-Q96,0)</f>
        <v>1</v>
      </c>
      <c r="R98" s="22">
        <f>IF(AND(R96&gt;0,(_par11+R95+1-R96)&gt;=0),_par11+R95+2-R96,0)</f>
        <v>2</v>
      </c>
      <c r="S98" s="22">
        <f>IF(AND(S96&gt;0,(_par12+S95+1-S96)&gt;=0),_par12+S95+2-S96,0)</f>
        <v>0</v>
      </c>
      <c r="T98" s="22">
        <f>IF(AND(T96&gt;0,(_par13+T95+1-T96)&gt;=0),_par13+T95+2-T96,0)</f>
        <v>0</v>
      </c>
      <c r="U98" s="22">
        <f>IF(AND(U96&gt;0,(_par14+U95+1-U96)&gt;=0),_par14+U95+2-U96,0)</f>
        <v>0</v>
      </c>
      <c r="V98" s="22">
        <f>IF(AND(V96&gt;0,(_par15+V95+1-V96)&gt;=0),_par15+V95+2-V96,0)</f>
        <v>1</v>
      </c>
      <c r="W98" s="22">
        <f>IF(AND(W96&gt;0,(_par16+W95+1-W96)&gt;=0),_par16+W95+2-W96,0)</f>
        <v>0</v>
      </c>
      <c r="X98" s="22">
        <f>IF(AND(X96&gt;0,(_par17+X95+1-X96)&gt;=0),_par17+X95+2-X96,0)</f>
        <v>1</v>
      </c>
      <c r="Y98" s="22">
        <f>IF(AND(Y96&gt;0,(_par18+Y95+1-Y96)&gt;=0),_par18+Y95+2-Y96,0)</f>
        <v>0</v>
      </c>
      <c r="Z98" s="22">
        <f t="shared" si="10"/>
        <v>5</v>
      </c>
      <c r="AA98" s="19">
        <f t="shared" si="11"/>
        <v>8</v>
      </c>
    </row>
    <row r="99" spans="1:27" ht="12.75">
      <c r="A99" s="106">
        <v>24</v>
      </c>
      <c r="B99" s="109" t="s">
        <v>51</v>
      </c>
      <c r="C99" s="112" t="s">
        <v>69</v>
      </c>
      <c r="D99" s="115" t="s">
        <v>70</v>
      </c>
      <c r="E99" s="65">
        <f>AA102</f>
        <v>0</v>
      </c>
      <c r="F99" s="66"/>
      <c r="G99" s="67">
        <f>IF(AND(F99&lt;=36,F99&gt;=0),IF(AND(F99&lt;=36,F99&gt;18),IF(index15&lt;=(F99-18),2,1),IF(index15&lt;=F99,1,0)),IF(index15&lt;=(F99-36),3,2))</f>
        <v>0</v>
      </c>
      <c r="H99" s="67">
        <f>IF(AND(F99&lt;=36,F99&gt;=0),IF(AND(F99&lt;=36,F99&gt;18),IF(index11&lt;=(F99-18),2,1),IF(index11&lt;=F99,1,0)),IF(index11&lt;=(F99-36),3,2))</f>
        <v>0</v>
      </c>
      <c r="I99" s="67">
        <f>IF(AND(F99&lt;=36,F99&gt;=0),IF(AND(F99&lt;=36,F99&gt;18),IF(index5&lt;=(F99-18),2,1),IF(index5&lt;=F99,1,0)),IF(index5&lt;=(F99-36),3,2))</f>
        <v>0</v>
      </c>
      <c r="J99" s="67">
        <f>IF(AND(F99&lt;=36,F99&gt;=0),IF(AND(F99&lt;=36,F99&gt;18),IF(index1&lt;=(F99-18),2,1),IF(index1&lt;=F99,1,0)),IF(index1&lt;=(F99-36),3,2))</f>
        <v>0</v>
      </c>
      <c r="K99" s="67">
        <f>IF(AND(F99&lt;=36,F99&gt;=0),IF(AND(F99&lt;=36,F99&gt;18),IF(index9&lt;=(F99-18),2,1),IF(index9&lt;=F99,1,0)),IF(index9&lt;=(F99-36),3,2))</f>
        <v>0</v>
      </c>
      <c r="L99" s="67">
        <f>IF(AND(F99&lt;=36,F99&gt;=0),IF(AND(F99&lt;=36,F99&gt;18),IF(index17&lt;=(F99-18),2,1),IF(index17&lt;=F99,1,0)),IF(index17&lt;=(F99-36),3,2))</f>
        <v>0</v>
      </c>
      <c r="M99" s="67">
        <f>IF(AND(F99&lt;=36,F99&gt;=0),IF(AND(F99&lt;=36,F99&gt;18),IF(index13&lt;=(F99-18),2,1),IF(index13&lt;=F99,1,0)),IF(index13&lt;=(F99-36),3,2))</f>
        <v>0</v>
      </c>
      <c r="N99" s="67">
        <f>IF(AND(F99&lt;=36,F99&gt;=0),IF(AND(F99&lt;=36,F99&gt;18),IF(index7&lt;=(F99-18),2,1),IF(index7&lt;=F99,1,0)),IF(index7&lt;=(F99-36),3,2))</f>
        <v>0</v>
      </c>
      <c r="O99" s="67">
        <f>IF(AND(F99&lt;=36,F99&gt;=0),IF(AND(F99&lt;=36,F99&gt;18),IF(index3&lt;=(F99-18),2,1),IF(index3&lt;=F99,1,0)),IF(index3&lt;=(F99-36),3,2))</f>
        <v>0</v>
      </c>
      <c r="P99" s="67">
        <f aca="true" t="shared" si="12" ref="P99:P106">SUM(G99:O99)</f>
        <v>0</v>
      </c>
      <c r="Q99" s="67">
        <f>IF(AND(F99&lt;=36,F99&gt;=0),IF(AND(F99&lt;=36,F99&gt;18),IF(index16&lt;=(F99-18),2,1),IF(index16&lt;=F99,1,0)),IF(index16&lt;=(F99-36),3,2))</f>
        <v>0</v>
      </c>
      <c r="R99" s="67">
        <f>IF(AND(F99&lt;=36,F99&gt;=0),IF(AND(F99&lt;=36,F99&gt;18),IF(index12&lt;=(F99-18),2,1),IF(index12&lt;=F99,1,0)),IF(index12&lt;=(F99-36),3,2))</f>
        <v>0</v>
      </c>
      <c r="S99" s="67">
        <f>IF(AND(F99&lt;=36,F99&gt;=0),IF(AND(F99&lt;=36,F99&gt;18),IF(index6&lt;=(F99-18),2,1),IF(index6&lt;=F99,1,0)),IF(index6&lt;=(F99-36),3,2))</f>
        <v>0</v>
      </c>
      <c r="T99" s="67">
        <f>IF(AND(F99&lt;=36,F99&gt;=0),IF(AND(F99&lt;=36,F99&gt;18),IF(index2&lt;=(F99-18),2,1),IF(index2&lt;=F99,1,0)),IF(index2&lt;=(F99-36),3,2))</f>
        <v>0</v>
      </c>
      <c r="U99" s="67">
        <f>IF(AND(F99&lt;=36,F99&gt;=0),IF(AND(F99&lt;=36,F99&gt;18),IF(index10&lt;=(F99-18),2,1),IF(index10&lt;=F99,1,0)),IF(index10&lt;=(F99-36),3,2))</f>
        <v>0</v>
      </c>
      <c r="V99" s="67">
        <f>IF(AND(F99&lt;=36,F99&gt;=0),IF(AND(F99&lt;=36,F99&gt;18),IF(index18&lt;=(F99-18),2,1),IF(index18&lt;=F99,1,0)),IF(index18&lt;=(F99-36),3,2))</f>
        <v>0</v>
      </c>
      <c r="W99" s="67">
        <f>IF(AND(F99&lt;=36,F99&gt;=0),IF(AND(F99&lt;=36,F99&gt;18),IF(index14&lt;=(F99-18),2,1),IF(index14&lt;=F99,1,0)),IF(index14&lt;=(F99-36),3,2))</f>
        <v>0</v>
      </c>
      <c r="X99" s="67">
        <f>IF(AND(F99&lt;=36,F99&gt;=0),IF(AND(F99&lt;=36,F99&gt;18),IF(index8&lt;=(F99-18),2,1),IF(index8&lt;=F99,1,0)),IF(index8&lt;=(F99-36),3,2))</f>
        <v>0</v>
      </c>
      <c r="Y99" s="67">
        <f>IF(AND(F99&lt;=36,F99&gt;=0),IF(AND(F99&lt;=36,F99&gt;18),IF(index4&lt;=(F99-18),2,1),IF(index4&lt;=F99,1,0)),IF(index4&lt;=(F99-36),3,2))</f>
        <v>0</v>
      </c>
      <c r="Z99" s="67">
        <f aca="true" t="shared" si="13" ref="Z99:Z106">SUM(Q99:Y99)</f>
        <v>0</v>
      </c>
      <c r="AA99" s="68">
        <f aca="true" t="shared" si="14" ref="AA99:AA106">P99+Z99</f>
        <v>0</v>
      </c>
    </row>
    <row r="100" spans="1:27" ht="12.75">
      <c r="A100" s="107"/>
      <c r="B100" s="110"/>
      <c r="C100" s="113"/>
      <c r="D100" s="116"/>
      <c r="E100" s="69">
        <f>AA101</f>
        <v>0</v>
      </c>
      <c r="F100" s="70" t="s">
        <v>13</v>
      </c>
      <c r="G100" s="71"/>
      <c r="H100" s="71"/>
      <c r="I100" s="71"/>
      <c r="J100" s="71"/>
      <c r="K100" s="71"/>
      <c r="L100" s="71"/>
      <c r="M100" s="71"/>
      <c r="N100" s="71"/>
      <c r="O100" s="71"/>
      <c r="P100" s="71">
        <f t="shared" si="12"/>
        <v>0</v>
      </c>
      <c r="Q100" s="71"/>
      <c r="R100" s="71"/>
      <c r="S100" s="71"/>
      <c r="T100" s="71"/>
      <c r="U100" s="71"/>
      <c r="V100" s="71"/>
      <c r="W100" s="71"/>
      <c r="X100" s="71"/>
      <c r="Y100" s="71"/>
      <c r="Z100" s="71">
        <f t="shared" si="13"/>
        <v>0</v>
      </c>
      <c r="AA100" s="72">
        <f t="shared" si="14"/>
        <v>0</v>
      </c>
    </row>
    <row r="101" spans="1:27" ht="12.75">
      <c r="A101" s="107"/>
      <c r="B101" s="110"/>
      <c r="C101" s="113"/>
      <c r="D101" s="116"/>
      <c r="E101" s="73"/>
      <c r="F101" s="73" t="s">
        <v>12</v>
      </c>
      <c r="G101" s="71">
        <f>IF(AND(G100&gt;0,(_par1+1-G100)&gt;=0),_par1+2-G100,0)</f>
        <v>0</v>
      </c>
      <c r="H101" s="71">
        <f>IF(AND(H100&gt;0,(_par2+1-H100)&gt;=0),_par2+2-H100,0)</f>
        <v>0</v>
      </c>
      <c r="I101" s="71">
        <f>IF(AND(I100&gt;0,(_par3+1-I100)&gt;=0),_par3+2-I100,0)</f>
        <v>0</v>
      </c>
      <c r="J101" s="71">
        <f>IF(AND(J100&gt;0,(_par4+1-J100)&gt;=0),_par4+2-J100,0)</f>
        <v>0</v>
      </c>
      <c r="K101" s="71">
        <f>IF(AND(K100&gt;0,(_par5+1-K100)&gt;=0),_par5+2-K100,0)</f>
        <v>0</v>
      </c>
      <c r="L101" s="71">
        <f>IF(AND(L100&gt;0,(_par6+1-L100)&gt;=0),_par6+2-L100,0)</f>
        <v>0</v>
      </c>
      <c r="M101" s="71">
        <f>IF(AND(M100&gt;0,(_par7+1-M100)&gt;=0),_par7+2-M100,0)</f>
        <v>0</v>
      </c>
      <c r="N101" s="71">
        <f>IF(AND(N100&gt;0,(_par8+1-N100)&gt;=0),_par8+2-N100,0)</f>
        <v>0</v>
      </c>
      <c r="O101" s="71">
        <f>IF(AND(O100&gt;0,(_par9+1-O100)&gt;=0),_par9+2-O100,0)</f>
        <v>0</v>
      </c>
      <c r="P101" s="71">
        <f t="shared" si="12"/>
        <v>0</v>
      </c>
      <c r="Q101" s="71">
        <f>IF(AND(Q100&gt;0,(_par10+1-Q100)&gt;=0),_par10+2-Q100,0)</f>
        <v>0</v>
      </c>
      <c r="R101" s="71">
        <f>IF(AND(R100&gt;0,(_par11+1-R100)&gt;=0),_par11+2-R100,0)</f>
        <v>0</v>
      </c>
      <c r="S101" s="71">
        <f>IF(AND(S100&gt;0,(_par12+1-S100)&gt;=0),_par12+2-S100,0)</f>
        <v>0</v>
      </c>
      <c r="T101" s="71">
        <f>IF(AND(T100&gt;0,(_par13+1-T100)&gt;=0),_par13+2-T100,0)</f>
        <v>0</v>
      </c>
      <c r="U101" s="71">
        <f>IF(AND(U100&gt;0,(_par14+1-U100)&gt;=0),_par14+2-U100,0)</f>
        <v>0</v>
      </c>
      <c r="V101" s="71">
        <f>IF(AND(V100&gt;0,(_par15+1-V100)&gt;=0),_par15+2-V100,0)</f>
        <v>0</v>
      </c>
      <c r="W101" s="71">
        <f>IF(AND(W100&gt;0,(_par16+1-W100)&gt;=0),_par16+2-W100,0)</f>
        <v>0</v>
      </c>
      <c r="X101" s="71">
        <f>IF(AND(X100&gt;0,(_par17+1-X100)&gt;=0),_par17+2-X100,0)</f>
        <v>0</v>
      </c>
      <c r="Y101" s="71">
        <f>IF(AND(Y100&gt;0,(_par18+1-Y100)&gt;=0),_par18+2-Y100,0)</f>
        <v>0</v>
      </c>
      <c r="Z101" s="71">
        <f t="shared" si="13"/>
        <v>0</v>
      </c>
      <c r="AA101" s="74">
        <f t="shared" si="14"/>
        <v>0</v>
      </c>
    </row>
    <row r="102" spans="1:27" ht="13.5" thickBot="1">
      <c r="A102" s="108"/>
      <c r="B102" s="111"/>
      <c r="C102" s="114"/>
      <c r="D102" s="117"/>
      <c r="E102" s="75"/>
      <c r="F102" s="75" t="s">
        <v>11</v>
      </c>
      <c r="G102" s="76">
        <f>IF(AND(G100&gt;0,(_par1+G99+1-G100)&gt;=0),_par1+G99+2-G100,0)</f>
        <v>0</v>
      </c>
      <c r="H102" s="76">
        <f>IF(AND(H100&gt;0,(_par2+H99+1-H100)&gt;=0),_par2+H99+2-H100,0)</f>
        <v>0</v>
      </c>
      <c r="I102" s="76">
        <f>IF(AND(I100&gt;0,(_par3+I99+1-I100)&gt;=0),_par3+I99+2-I100,0)</f>
        <v>0</v>
      </c>
      <c r="J102" s="76">
        <f>IF(AND(J100&gt;0,(_par4+J99+1-J100)&gt;=0),_par4+J99+2-J100,0)</f>
        <v>0</v>
      </c>
      <c r="K102" s="76">
        <f>IF(AND(K100&gt;0,(_par5+K99+1-K100)&gt;=0),_par5+K99+2-K100,0)</f>
        <v>0</v>
      </c>
      <c r="L102" s="76">
        <f>IF(AND(L100&gt;0,(_par6+L99+1-L100)&gt;=0),_par6+L99+2-L100,0)</f>
        <v>0</v>
      </c>
      <c r="M102" s="76">
        <f>IF(AND(M100&gt;0,(_par7+M99+1-M100)&gt;=0),_par7+M99+2-M100,0)</f>
        <v>0</v>
      </c>
      <c r="N102" s="76">
        <f>IF(AND(N100&gt;0,(_par8+N99+1-N100)&gt;=0),_par8+N99+2-N100,0)</f>
        <v>0</v>
      </c>
      <c r="O102" s="76">
        <f>IF(AND(O100&gt;0,(_par9+O99+1-O100)&gt;=0),_par9+O99+2-O100,0)</f>
        <v>0</v>
      </c>
      <c r="P102" s="76">
        <f t="shared" si="12"/>
        <v>0</v>
      </c>
      <c r="Q102" s="76">
        <f>IF(AND(Q100&gt;0,(_par10+Q99+1-Q100)&gt;=0),_par10+Q99+2-Q100,0)</f>
        <v>0</v>
      </c>
      <c r="R102" s="76">
        <f>IF(AND(R100&gt;0,(_par11+R99+1-R100)&gt;=0),_par11+R99+2-R100,0)</f>
        <v>0</v>
      </c>
      <c r="S102" s="76">
        <f>IF(AND(S100&gt;0,(_par12+S99+1-S100)&gt;=0),_par12+S99+2-S100,0)</f>
        <v>0</v>
      </c>
      <c r="T102" s="76">
        <f>IF(AND(T100&gt;0,(_par13+T99+1-T100)&gt;=0),_par13+T99+2-T100,0)</f>
        <v>0</v>
      </c>
      <c r="U102" s="76">
        <f>IF(AND(U100&gt;0,(_par14+U99+1-U100)&gt;=0),_par14+U99+2-U100,0)</f>
        <v>0</v>
      </c>
      <c r="V102" s="76">
        <f>IF(AND(V100&gt;0,(_par15+V99+1-V100)&gt;=0),_par15+V99+2-V100,0)</f>
        <v>0</v>
      </c>
      <c r="W102" s="76">
        <f>IF(AND(W100&gt;0,(_par16+W99+1-W100)&gt;=0),_par16+W99+2-W100,0)</f>
        <v>0</v>
      </c>
      <c r="X102" s="76">
        <f>IF(AND(X100&gt;0,(_par17+X99+1-X100)&gt;=0),_par17+X99+2-X100,0)</f>
        <v>0</v>
      </c>
      <c r="Y102" s="76">
        <f>IF(AND(Y100&gt;0,(_par18+Y99+1-Y100)&gt;=0),_par18+Y99+2-Y100,0)</f>
        <v>0</v>
      </c>
      <c r="Z102" s="76">
        <f t="shared" si="13"/>
        <v>0</v>
      </c>
      <c r="AA102" s="77">
        <f t="shared" si="14"/>
        <v>0</v>
      </c>
    </row>
    <row r="103" spans="1:27" ht="12.75" customHeight="1">
      <c r="A103" s="106">
        <v>25</v>
      </c>
      <c r="B103" s="109" t="s">
        <v>51</v>
      </c>
      <c r="C103" s="112" t="s">
        <v>71</v>
      </c>
      <c r="D103" s="115" t="s">
        <v>72</v>
      </c>
      <c r="E103" s="65">
        <f>AA106</f>
        <v>0</v>
      </c>
      <c r="F103" s="66"/>
      <c r="G103" s="67">
        <f>IF(AND(F103&lt;=36,F103&gt;=0),IF(AND(F103&lt;=36,F103&gt;18),IF(index15&lt;=(F103-18),2,1),IF(index15&lt;=F103,1,0)),IF(index15&lt;=(F103-36),3,2))</f>
        <v>0</v>
      </c>
      <c r="H103" s="67">
        <f>IF(AND(F103&lt;=36,F103&gt;=0),IF(AND(F103&lt;=36,F103&gt;18),IF(index11&lt;=(F103-18),2,1),IF(index11&lt;=F103,1,0)),IF(index11&lt;=(F103-36),3,2))</f>
        <v>0</v>
      </c>
      <c r="I103" s="67">
        <f>IF(AND(F103&lt;=36,F103&gt;=0),IF(AND(F103&lt;=36,F103&gt;18),IF(index5&lt;=(F103-18),2,1),IF(index5&lt;=F103,1,0)),IF(index5&lt;=(F103-36),3,2))</f>
        <v>0</v>
      </c>
      <c r="J103" s="67">
        <f>IF(AND(F103&lt;=36,F103&gt;=0),IF(AND(F103&lt;=36,F103&gt;18),IF(index1&lt;=(F103-18),2,1),IF(index1&lt;=F103,1,0)),IF(index1&lt;=(F103-36),3,2))</f>
        <v>0</v>
      </c>
      <c r="K103" s="67">
        <f>IF(AND(F103&lt;=36,F103&gt;=0),IF(AND(F103&lt;=36,F103&gt;18),IF(index9&lt;=(F103-18),2,1),IF(index9&lt;=F103,1,0)),IF(index9&lt;=(F103-36),3,2))</f>
        <v>0</v>
      </c>
      <c r="L103" s="67">
        <f>IF(AND(F103&lt;=36,F103&gt;=0),IF(AND(F103&lt;=36,F103&gt;18),IF(index17&lt;=(F103-18),2,1),IF(index17&lt;=F103,1,0)),IF(index17&lt;=(F103-36),3,2))</f>
        <v>0</v>
      </c>
      <c r="M103" s="67">
        <f>IF(AND(F103&lt;=36,F103&gt;=0),IF(AND(F103&lt;=36,F103&gt;18),IF(index13&lt;=(F103-18),2,1),IF(index13&lt;=F103,1,0)),IF(index13&lt;=(F103-36),3,2))</f>
        <v>0</v>
      </c>
      <c r="N103" s="67">
        <f>IF(AND(F103&lt;=36,F103&gt;=0),IF(AND(F103&lt;=36,F103&gt;18),IF(index7&lt;=(F103-18),2,1),IF(index7&lt;=F103,1,0)),IF(index7&lt;=(F103-36),3,2))</f>
        <v>0</v>
      </c>
      <c r="O103" s="67">
        <f>IF(AND(F103&lt;=36,F103&gt;=0),IF(AND(F103&lt;=36,F103&gt;18),IF(index3&lt;=(F103-18),2,1),IF(index3&lt;=F103,1,0)),IF(index3&lt;=(F103-36),3,2))</f>
        <v>0</v>
      </c>
      <c r="P103" s="67">
        <f t="shared" si="12"/>
        <v>0</v>
      </c>
      <c r="Q103" s="67">
        <f>IF(AND(F103&lt;=36,F103&gt;=0),IF(AND(F103&lt;=36,F103&gt;18),IF(index16&lt;=(F103-18),2,1),IF(index16&lt;=F103,1,0)),IF(index16&lt;=(F103-36),3,2))</f>
        <v>0</v>
      </c>
      <c r="R103" s="67">
        <f>IF(AND(F103&lt;=36,F103&gt;=0),IF(AND(F103&lt;=36,F103&gt;18),IF(index12&lt;=(F103-18),2,1),IF(index12&lt;=F103,1,0)),IF(index12&lt;=(F103-36),3,2))</f>
        <v>0</v>
      </c>
      <c r="S103" s="67">
        <f>IF(AND(F103&lt;=36,F103&gt;=0),IF(AND(F103&lt;=36,F103&gt;18),IF(index6&lt;=(F103-18),2,1),IF(index6&lt;=F103,1,0)),IF(index6&lt;=(F103-36),3,2))</f>
        <v>0</v>
      </c>
      <c r="T103" s="67">
        <f>IF(AND(F103&lt;=36,F103&gt;=0),IF(AND(F103&lt;=36,F103&gt;18),IF(index2&lt;=(F103-18),2,1),IF(index2&lt;=F103,1,0)),IF(index2&lt;=(F103-36),3,2))</f>
        <v>0</v>
      </c>
      <c r="U103" s="67">
        <f>IF(AND(F103&lt;=36,F103&gt;=0),IF(AND(F103&lt;=36,F103&gt;18),IF(index10&lt;=(F103-18),2,1),IF(index10&lt;=F103,1,0)),IF(index10&lt;=(F103-36),3,2))</f>
        <v>0</v>
      </c>
      <c r="V103" s="67">
        <f>IF(AND(F103&lt;=36,F103&gt;=0),IF(AND(F103&lt;=36,F103&gt;18),IF(index18&lt;=(F103-18),2,1),IF(index18&lt;=F103,1,0)),IF(index18&lt;=(F103-36),3,2))</f>
        <v>0</v>
      </c>
      <c r="W103" s="67">
        <f>IF(AND(F103&lt;=36,F103&gt;=0),IF(AND(F103&lt;=36,F103&gt;18),IF(index14&lt;=(F103-18),2,1),IF(index14&lt;=F103,1,0)),IF(index14&lt;=(F103-36),3,2))</f>
        <v>0</v>
      </c>
      <c r="X103" s="67">
        <f>IF(AND(F103&lt;=36,F103&gt;=0),IF(AND(F103&lt;=36,F103&gt;18),IF(index8&lt;=(F103-18),2,1),IF(index8&lt;=F103,1,0)),IF(index8&lt;=(F103-36),3,2))</f>
        <v>0</v>
      </c>
      <c r="Y103" s="67">
        <f>IF(AND(F103&lt;=36,F103&gt;=0),IF(AND(F103&lt;=36,F103&gt;18),IF(index4&lt;=(F103-18),2,1),IF(index4&lt;=F103,1,0)),IF(index4&lt;=(F103-36),3,2))</f>
        <v>0</v>
      </c>
      <c r="Z103" s="67">
        <f t="shared" si="13"/>
        <v>0</v>
      </c>
      <c r="AA103" s="68">
        <f t="shared" si="14"/>
        <v>0</v>
      </c>
    </row>
    <row r="104" spans="1:27" ht="12.75">
      <c r="A104" s="107"/>
      <c r="B104" s="110"/>
      <c r="C104" s="113"/>
      <c r="D104" s="116"/>
      <c r="E104" s="69">
        <f>AA105</f>
        <v>0</v>
      </c>
      <c r="F104" s="70" t="s">
        <v>13</v>
      </c>
      <c r="G104" s="71"/>
      <c r="H104" s="71"/>
      <c r="I104" s="71"/>
      <c r="J104" s="71"/>
      <c r="K104" s="71"/>
      <c r="L104" s="71"/>
      <c r="M104" s="71"/>
      <c r="N104" s="71"/>
      <c r="O104" s="71"/>
      <c r="P104" s="71">
        <f t="shared" si="12"/>
        <v>0</v>
      </c>
      <c r="Q104" s="71"/>
      <c r="R104" s="71"/>
      <c r="S104" s="71"/>
      <c r="T104" s="71"/>
      <c r="U104" s="71"/>
      <c r="V104" s="71"/>
      <c r="W104" s="71"/>
      <c r="X104" s="71"/>
      <c r="Y104" s="71"/>
      <c r="Z104" s="71">
        <f t="shared" si="13"/>
        <v>0</v>
      </c>
      <c r="AA104" s="72">
        <f t="shared" si="14"/>
        <v>0</v>
      </c>
    </row>
    <row r="105" spans="1:27" ht="12.75">
      <c r="A105" s="107"/>
      <c r="B105" s="110"/>
      <c r="C105" s="113"/>
      <c r="D105" s="116"/>
      <c r="E105" s="73"/>
      <c r="F105" s="73" t="s">
        <v>12</v>
      </c>
      <c r="G105" s="71">
        <f>IF(AND(G104&gt;0,(_par1+1-G104)&gt;=0),_par1+2-G104,0)</f>
        <v>0</v>
      </c>
      <c r="H105" s="71">
        <f>IF(AND(H104&gt;0,(_par2+1-H104)&gt;=0),_par2+2-H104,0)</f>
        <v>0</v>
      </c>
      <c r="I105" s="71">
        <f>IF(AND(I104&gt;0,(_par3+1-I104)&gt;=0),_par3+2-I104,0)</f>
        <v>0</v>
      </c>
      <c r="J105" s="71">
        <f>IF(AND(J104&gt;0,(_par4+1-J104)&gt;=0),_par4+2-J104,0)</f>
        <v>0</v>
      </c>
      <c r="K105" s="71">
        <f>IF(AND(K104&gt;0,(_par5+1-K104)&gt;=0),_par5+2-K104,0)</f>
        <v>0</v>
      </c>
      <c r="L105" s="71">
        <f>IF(AND(L104&gt;0,(_par6+1-L104)&gt;=0),_par6+2-L104,0)</f>
        <v>0</v>
      </c>
      <c r="M105" s="71">
        <f>IF(AND(M104&gt;0,(_par7+1-M104)&gt;=0),_par7+2-M104,0)</f>
        <v>0</v>
      </c>
      <c r="N105" s="71">
        <f>IF(AND(N104&gt;0,(_par8+1-N104)&gt;=0),_par8+2-N104,0)</f>
        <v>0</v>
      </c>
      <c r="O105" s="71">
        <f>IF(AND(O104&gt;0,(_par9+1-O104)&gt;=0),_par9+2-O104,0)</f>
        <v>0</v>
      </c>
      <c r="P105" s="71">
        <f t="shared" si="12"/>
        <v>0</v>
      </c>
      <c r="Q105" s="71">
        <f>IF(AND(Q104&gt;0,(_par10+1-Q104)&gt;=0),_par10+2-Q104,0)</f>
        <v>0</v>
      </c>
      <c r="R105" s="71">
        <f>IF(AND(R104&gt;0,(_par11+1-R104)&gt;=0),_par11+2-R104,0)</f>
        <v>0</v>
      </c>
      <c r="S105" s="71">
        <f>IF(AND(S104&gt;0,(_par12+1-S104)&gt;=0),_par12+2-S104,0)</f>
        <v>0</v>
      </c>
      <c r="T105" s="71">
        <f>IF(AND(T104&gt;0,(_par13+1-T104)&gt;=0),_par13+2-T104,0)</f>
        <v>0</v>
      </c>
      <c r="U105" s="71">
        <f>IF(AND(U104&gt;0,(_par14+1-U104)&gt;=0),_par14+2-U104,0)</f>
        <v>0</v>
      </c>
      <c r="V105" s="71">
        <f>IF(AND(V104&gt;0,(_par15+1-V104)&gt;=0),_par15+2-V104,0)</f>
        <v>0</v>
      </c>
      <c r="W105" s="71">
        <f>IF(AND(W104&gt;0,(_par16+1-W104)&gt;=0),_par16+2-W104,0)</f>
        <v>0</v>
      </c>
      <c r="X105" s="71">
        <f>IF(AND(X104&gt;0,(_par17+1-X104)&gt;=0),_par17+2-X104,0)</f>
        <v>0</v>
      </c>
      <c r="Y105" s="71">
        <f>IF(AND(Y104&gt;0,(_par18+1-Y104)&gt;=0),_par18+2-Y104,0)</f>
        <v>0</v>
      </c>
      <c r="Z105" s="71">
        <f t="shared" si="13"/>
        <v>0</v>
      </c>
      <c r="AA105" s="74">
        <f t="shared" si="14"/>
        <v>0</v>
      </c>
    </row>
    <row r="106" spans="1:27" ht="13.5" thickBot="1">
      <c r="A106" s="108"/>
      <c r="B106" s="111"/>
      <c r="C106" s="114"/>
      <c r="D106" s="117"/>
      <c r="E106" s="75"/>
      <c r="F106" s="75" t="s">
        <v>11</v>
      </c>
      <c r="G106" s="76">
        <f>IF(AND(G104&gt;0,(_par1+G103+1-G104)&gt;=0),_par1+G103+2-G104,0)</f>
        <v>0</v>
      </c>
      <c r="H106" s="76">
        <f>IF(AND(H104&gt;0,(_par2+H103+1-H104)&gt;=0),_par2+H103+2-H104,0)</f>
        <v>0</v>
      </c>
      <c r="I106" s="76">
        <f>IF(AND(I104&gt;0,(_par3+I103+1-I104)&gt;=0),_par3+I103+2-I104,0)</f>
        <v>0</v>
      </c>
      <c r="J106" s="76">
        <f>IF(AND(J104&gt;0,(_par4+J103+1-J104)&gt;=0),_par4+J103+2-J104,0)</f>
        <v>0</v>
      </c>
      <c r="K106" s="76">
        <f>IF(AND(K104&gt;0,(_par5+K103+1-K104)&gt;=0),_par5+K103+2-K104,0)</f>
        <v>0</v>
      </c>
      <c r="L106" s="76">
        <f>IF(AND(L104&gt;0,(_par6+L103+1-L104)&gt;=0),_par6+L103+2-L104,0)</f>
        <v>0</v>
      </c>
      <c r="M106" s="76">
        <f>IF(AND(M104&gt;0,(_par7+M103+1-M104)&gt;=0),_par7+M103+2-M104,0)</f>
        <v>0</v>
      </c>
      <c r="N106" s="76">
        <f>IF(AND(N104&gt;0,(_par8+N103+1-N104)&gt;=0),_par8+N103+2-N104,0)</f>
        <v>0</v>
      </c>
      <c r="O106" s="76">
        <f>IF(AND(O104&gt;0,(_par9+O103+1-O104)&gt;=0),_par9+O103+2-O104,0)</f>
        <v>0</v>
      </c>
      <c r="P106" s="76">
        <f t="shared" si="12"/>
        <v>0</v>
      </c>
      <c r="Q106" s="76">
        <f>IF(AND(Q104&gt;0,(_par10+Q103+1-Q104)&gt;=0),_par10+Q103+2-Q104,0)</f>
        <v>0</v>
      </c>
      <c r="R106" s="76">
        <f>IF(AND(R104&gt;0,(_par11+R103+1-R104)&gt;=0),_par11+R103+2-R104,0)</f>
        <v>0</v>
      </c>
      <c r="S106" s="76">
        <f>IF(AND(S104&gt;0,(_par12+S103+1-S104)&gt;=0),_par12+S103+2-S104,0)</f>
        <v>0</v>
      </c>
      <c r="T106" s="76">
        <f>IF(AND(T104&gt;0,(_par13+T103+1-T104)&gt;=0),_par13+T103+2-T104,0)</f>
        <v>0</v>
      </c>
      <c r="U106" s="76">
        <f>IF(AND(U104&gt;0,(_par14+U103+1-U104)&gt;=0),_par14+U103+2-U104,0)</f>
        <v>0</v>
      </c>
      <c r="V106" s="76">
        <f>IF(AND(V104&gt;0,(_par15+V103+1-V104)&gt;=0),_par15+V103+2-V104,0)</f>
        <v>0</v>
      </c>
      <c r="W106" s="76">
        <f>IF(AND(W104&gt;0,(_par16+W103+1-W104)&gt;=0),_par16+W103+2-W104,0)</f>
        <v>0</v>
      </c>
      <c r="X106" s="76">
        <f>IF(AND(X104&gt;0,(_par17+X103+1-X104)&gt;=0),_par17+X103+2-X104,0)</f>
        <v>0</v>
      </c>
      <c r="Y106" s="76">
        <f>IF(AND(Y104&gt;0,(_par18+Y103+1-Y104)&gt;=0),_par18+Y103+2-Y104,0)</f>
        <v>0</v>
      </c>
      <c r="Z106" s="76">
        <f t="shared" si="13"/>
        <v>0</v>
      </c>
      <c r="AA106" s="77">
        <f t="shared" si="14"/>
        <v>0</v>
      </c>
    </row>
    <row r="107" spans="1:27" ht="12.75">
      <c r="A107" s="86">
        <v>26</v>
      </c>
      <c r="B107" s="89" t="s">
        <v>51</v>
      </c>
      <c r="C107" s="92" t="s">
        <v>42</v>
      </c>
      <c r="D107" s="95" t="s">
        <v>73</v>
      </c>
      <c r="E107" s="25">
        <f>AA110</f>
        <v>6</v>
      </c>
      <c r="F107" s="24"/>
      <c r="G107" s="14">
        <f>IF(AND(F107&lt;=36,F107&gt;=0),IF(AND(F107&lt;=36,F107&gt;18),IF(index15&lt;=(F107-18),2,1),IF(index15&lt;=F107,1,0)),IF(index15&lt;=(F107-36),3,2))</f>
        <v>0</v>
      </c>
      <c r="H107" s="14">
        <f>IF(AND(F107&lt;=36,F107&gt;=0),IF(AND(F107&lt;=36,F107&gt;18),IF(index11&lt;=(F107-18),2,1),IF(index11&lt;=F107,1,0)),IF(index11&lt;=(F107-36),3,2))</f>
        <v>0</v>
      </c>
      <c r="I107" s="14">
        <f>IF(AND(F107&lt;=36,F107&gt;=0),IF(AND(F107&lt;=36,F107&gt;18),IF(index5&lt;=(F107-18),2,1),IF(index5&lt;=F107,1,0)),IF(index5&lt;=(F107-36),3,2))</f>
        <v>0</v>
      </c>
      <c r="J107" s="14">
        <f>IF(AND(F107&lt;=36,F107&gt;=0),IF(AND(F107&lt;=36,F107&gt;18),IF(index1&lt;=(F107-18),2,1),IF(index1&lt;=F107,1,0)),IF(index1&lt;=(F107-36),3,2))</f>
        <v>0</v>
      </c>
      <c r="K107" s="14">
        <f>IF(AND(F107&lt;=36,F107&gt;=0),IF(AND(F107&lt;=36,F107&gt;18),IF(index9&lt;=(F107-18),2,1),IF(index9&lt;=F107,1,0)),IF(index9&lt;=(F107-36),3,2))</f>
        <v>0</v>
      </c>
      <c r="L107" s="14">
        <f>IF(AND(F107&lt;=36,F107&gt;=0),IF(AND(F107&lt;=36,F107&gt;18),IF(index17&lt;=(F107-18),2,1),IF(index17&lt;=F107,1,0)),IF(index17&lt;=(F107-36),3,2))</f>
        <v>0</v>
      </c>
      <c r="M107" s="14">
        <f>IF(AND(F107&lt;=36,F107&gt;=0),IF(AND(F107&lt;=36,F107&gt;18),IF(index13&lt;=(F107-18),2,1),IF(index13&lt;=F107,1,0)),IF(index13&lt;=(F107-36),3,2))</f>
        <v>0</v>
      </c>
      <c r="N107" s="14">
        <f>IF(AND(F107&lt;=36,F107&gt;=0),IF(AND(F107&lt;=36,F107&gt;18),IF(index7&lt;=(F107-18),2,1),IF(index7&lt;=F107,1,0)),IF(index7&lt;=(F107-36),3,2))</f>
        <v>0</v>
      </c>
      <c r="O107" s="14">
        <f>IF(AND(F107&lt;=36,F107&gt;=0),IF(AND(F107&lt;=36,F107&gt;18),IF(index3&lt;=(F107-18),2,1),IF(index3&lt;=F107,1,0)),IF(index3&lt;=(F107-36),3,2))</f>
        <v>0</v>
      </c>
      <c r="P107" s="15">
        <f>SUM(G107:O107)</f>
        <v>0</v>
      </c>
      <c r="Q107" s="14">
        <f>IF(AND(F107&lt;=36,F107&gt;=0),IF(AND(F107&lt;=36,F107&gt;18),IF(index16&lt;=(F107-18),2,1),IF(index16&lt;=F107,1,0)),IF(index16&lt;=(F107-36),3,2))</f>
        <v>0</v>
      </c>
      <c r="R107" s="14">
        <f>IF(AND(F107&lt;=36,F107&gt;=0),IF(AND(F107&lt;=36,F107&gt;18),IF(index12&lt;=(F107-18),2,1),IF(index12&lt;=F107,1,0)),IF(index12&lt;=(F107-36),3,2))</f>
        <v>0</v>
      </c>
      <c r="S107" s="14">
        <f>IF(AND(F107&lt;=36,F107&gt;=0),IF(AND(F107&lt;=36,F107&gt;18),IF(index6&lt;=(F107-18),2,1),IF(index6&lt;=F107,1,0)),IF(index6&lt;=(F107-36),3,2))</f>
        <v>0</v>
      </c>
      <c r="T107" s="14">
        <f>IF(AND(F107&lt;=36,F107&gt;=0),IF(AND(F107&lt;=36,F107&gt;18),IF(index2&lt;=(F107-18),2,1),IF(index2&lt;=F107,1,0)),IF(index2&lt;=(F107-36),3,2))</f>
        <v>0</v>
      </c>
      <c r="U107" s="14">
        <f>IF(AND(F107&lt;=36,F107&gt;=0),IF(AND(F107&lt;=36,F107&gt;18),IF(index10&lt;=(F107-18),2,1),IF(index10&lt;=F107,1,0)),IF(index10&lt;=(F107-36),3,2))</f>
        <v>0</v>
      </c>
      <c r="V107" s="14">
        <f>IF(AND(F107&lt;=36,F107&gt;=0),IF(AND(F107&lt;=36,F107&gt;18),IF(index18&lt;=(F107-18),2,1),IF(index18&lt;=F107,1,0)),IF(index18&lt;=(F107-36),3,2))</f>
        <v>0</v>
      </c>
      <c r="W107" s="14">
        <f>IF(AND(F107&lt;=36,F107&gt;=0),IF(AND(F107&lt;=36,F107&gt;18),IF(index14&lt;=(F107-18),2,1),IF(index14&lt;=F107,1,0)),IF(index14&lt;=(F107-36),3,2))</f>
        <v>0</v>
      </c>
      <c r="X107" s="14">
        <f>IF(AND(F107&lt;=36,F107&gt;=0),IF(AND(F107&lt;=36,F107&gt;18),IF(index8&lt;=(F107-18),2,1),IF(index8&lt;=F107,1,0)),IF(index8&lt;=(F107-36),3,2))</f>
        <v>0</v>
      </c>
      <c r="Y107" s="14">
        <f>IF(AND(F107&lt;=36,F107&gt;=0),IF(AND(F107&lt;=36,F107&gt;18),IF(index4&lt;=(F107-18),2,1),IF(index4&lt;=F107,1,0)),IF(index4&lt;=(F107-36),3,2))</f>
        <v>0</v>
      </c>
      <c r="Z107" s="15">
        <f>SUM(Q107:Y107)</f>
        <v>0</v>
      </c>
      <c r="AA107" s="16">
        <f>P107+Z107</f>
        <v>0</v>
      </c>
    </row>
    <row r="108" spans="1:27" ht="12.75">
      <c r="A108" s="87"/>
      <c r="B108" s="90"/>
      <c r="C108" s="93"/>
      <c r="D108" s="96"/>
      <c r="E108" s="26">
        <f>AA109</f>
        <v>6</v>
      </c>
      <c r="F108" s="2" t="s">
        <v>13</v>
      </c>
      <c r="G108" s="13">
        <v>6</v>
      </c>
      <c r="H108" s="13">
        <v>5</v>
      </c>
      <c r="I108" s="13">
        <v>6</v>
      </c>
      <c r="J108" s="13">
        <v>7</v>
      </c>
      <c r="K108" s="13">
        <v>6</v>
      </c>
      <c r="L108" s="13">
        <v>9</v>
      </c>
      <c r="M108" s="13">
        <v>11</v>
      </c>
      <c r="N108" s="13">
        <v>4</v>
      </c>
      <c r="O108" s="13">
        <v>8</v>
      </c>
      <c r="P108" s="1">
        <f>SUM(G108:O108)</f>
        <v>62</v>
      </c>
      <c r="Q108" s="13">
        <v>8</v>
      </c>
      <c r="R108" s="13">
        <v>6</v>
      </c>
      <c r="S108" s="13">
        <v>5</v>
      </c>
      <c r="T108" s="13">
        <v>9</v>
      </c>
      <c r="U108" s="13">
        <v>8</v>
      </c>
      <c r="V108" s="13">
        <v>3</v>
      </c>
      <c r="W108" s="13">
        <v>7</v>
      </c>
      <c r="X108" s="13">
        <v>9</v>
      </c>
      <c r="Y108" s="13">
        <v>9</v>
      </c>
      <c r="Z108" s="1">
        <f>SUM(Q108:Y108)</f>
        <v>64</v>
      </c>
      <c r="AA108" s="17">
        <f>P108+Z108</f>
        <v>126</v>
      </c>
    </row>
    <row r="109" spans="1:27" ht="12.75">
      <c r="A109" s="87"/>
      <c r="B109" s="90"/>
      <c r="C109" s="93"/>
      <c r="D109" s="96"/>
      <c r="E109" s="21"/>
      <c r="F109" s="21" t="s">
        <v>12</v>
      </c>
      <c r="G109" s="1">
        <f>IF(AND(G108&gt;0,(_par1+1-G108)&gt;=0),_par1+2-G108,0)</f>
        <v>1</v>
      </c>
      <c r="H109" s="1">
        <f>IF(AND(H108&gt;0,(_par2+1-H108)&gt;=0),_par2+2-H108,0)</f>
        <v>1</v>
      </c>
      <c r="I109" s="1">
        <f>IF(AND(I108&gt;0,(_par3+1-I108)&gt;=0),_par3+2-I108,0)</f>
        <v>0</v>
      </c>
      <c r="J109" s="1">
        <f>IF(AND(J108&gt;0,(_par4+1-J108)&gt;=0),_par4+2-J108,0)</f>
        <v>0</v>
      </c>
      <c r="K109" s="1">
        <f>IF(AND(K108&gt;0,(_par5+1-K108)&gt;=0),_par5+2-K108,0)</f>
        <v>0</v>
      </c>
      <c r="L109" s="1">
        <f>IF(AND(L108&gt;0,(_par6+1-L108)&gt;=0),_par6+2-L108,0)</f>
        <v>0</v>
      </c>
      <c r="M109" s="1">
        <f>IF(AND(M108&gt;0,(_par7+1-M108)&gt;=0),_par7+2-M108,0)</f>
        <v>0</v>
      </c>
      <c r="N109" s="1">
        <f>IF(AND(N108&gt;0,(_par8+1-N108)&gt;=0),_par8+2-N108,0)</f>
        <v>1</v>
      </c>
      <c r="O109" s="1">
        <f>IF(AND(O108&gt;0,(_par9+1-O108)&gt;=0),_par9+2-O108,0)</f>
        <v>0</v>
      </c>
      <c r="P109" s="1">
        <f>SUM(G109:O109)</f>
        <v>3</v>
      </c>
      <c r="Q109" s="1">
        <f>IF(AND(Q108&gt;0,(_par10+1-Q108)&gt;=0),_par10+2-Q108,0)</f>
        <v>0</v>
      </c>
      <c r="R109" s="1">
        <f>IF(AND(R108&gt;0,(_par11+1-R108)&gt;=0),_par11+2-R108,0)</f>
        <v>0</v>
      </c>
      <c r="S109" s="1">
        <f>IF(AND(S108&gt;0,(_par12+1-S108)&gt;=0),_par12+2-S108,0)</f>
        <v>1</v>
      </c>
      <c r="T109" s="1">
        <f>IF(AND(T108&gt;0,(_par13+1-T108)&gt;=0),_par13+2-T108,0)</f>
        <v>0</v>
      </c>
      <c r="U109" s="1">
        <f>IF(AND(U108&gt;0,(_par14+1-U108)&gt;=0),_par14+2-U108,0)</f>
        <v>0</v>
      </c>
      <c r="V109" s="1">
        <f>IF(AND(V108&gt;0,(_par15+1-V108)&gt;=0),_par15+2-V108,0)</f>
        <v>2</v>
      </c>
      <c r="W109" s="1">
        <f>IF(AND(W108&gt;0,(_par16+1-W108)&gt;=0),_par16+2-W108,0)</f>
        <v>0</v>
      </c>
      <c r="X109" s="1">
        <f>IF(AND(X108&gt;0,(_par17+1-X108)&gt;=0),_par17+2-X108,0)</f>
        <v>0</v>
      </c>
      <c r="Y109" s="1">
        <f>IF(AND(Y108&gt;0,(_par18+1-Y108)&gt;=0),_par18+2-Y108,0)</f>
        <v>0</v>
      </c>
      <c r="Z109" s="1">
        <f>SUM(Q109:Y109)</f>
        <v>3</v>
      </c>
      <c r="AA109" s="23">
        <f>P109+Z109</f>
        <v>6</v>
      </c>
    </row>
    <row r="110" spans="1:27" ht="13.5" thickBot="1">
      <c r="A110" s="88"/>
      <c r="B110" s="91"/>
      <c r="C110" s="94"/>
      <c r="D110" s="97"/>
      <c r="E110" s="18"/>
      <c r="F110" s="18" t="s">
        <v>11</v>
      </c>
      <c r="G110" s="22">
        <f>IF(AND(G108&gt;0,(_par1+G107+1-G108)&gt;=0),_par1+G107+2-G108,0)</f>
        <v>1</v>
      </c>
      <c r="H110" s="22">
        <f>IF(AND(H108&gt;0,(_par2+H107+1-H108)&gt;=0),_par2+H107+2-H108,0)</f>
        <v>1</v>
      </c>
      <c r="I110" s="22">
        <f>IF(AND(I108&gt;0,(_par3+I107+1-I108)&gt;=0),_par3+I107+2-I108,0)</f>
        <v>0</v>
      </c>
      <c r="J110" s="22">
        <f>IF(AND(J108&gt;0,(_par4+J107+1-J108)&gt;=0),_par4+J107+2-J108,0)</f>
        <v>0</v>
      </c>
      <c r="K110" s="22">
        <f>IF(AND(K108&gt;0,(_par5+K107+1-K108)&gt;=0),_par5+K107+2-K108,0)</f>
        <v>0</v>
      </c>
      <c r="L110" s="22">
        <f>IF(AND(L108&gt;0,(_par6+L107+1-L108)&gt;=0),_par6+L107+2-L108,0)</f>
        <v>0</v>
      </c>
      <c r="M110" s="22">
        <f>IF(AND(M108&gt;0,(_par7+M107+1-M108)&gt;=0),_par7+M107+2-M108,0)</f>
        <v>0</v>
      </c>
      <c r="N110" s="22">
        <f>IF(AND(N108&gt;0,(_par8+N107+1-N108)&gt;=0),_par8+N107+2-N108,0)</f>
        <v>1</v>
      </c>
      <c r="O110" s="22">
        <f>IF(AND(O108&gt;0,(_par9+O107+1-O108)&gt;=0),_par9+O107+2-O108,0)</f>
        <v>0</v>
      </c>
      <c r="P110" s="22">
        <f>SUM(G110:O110)</f>
        <v>3</v>
      </c>
      <c r="Q110" s="22">
        <f>IF(AND(Q108&gt;0,(_par10+Q107+1-Q108)&gt;=0),_par10+Q107+2-Q108,0)</f>
        <v>0</v>
      </c>
      <c r="R110" s="22">
        <f>IF(AND(R108&gt;0,(_par11+R107+1-R108)&gt;=0),_par11+R107+2-R108,0)</f>
        <v>0</v>
      </c>
      <c r="S110" s="22">
        <f>IF(AND(S108&gt;0,(_par12+S107+1-S108)&gt;=0),_par12+S107+2-S108,0)</f>
        <v>1</v>
      </c>
      <c r="T110" s="22">
        <f>IF(AND(T108&gt;0,(_par13+T107+1-T108)&gt;=0),_par13+T107+2-T108,0)</f>
        <v>0</v>
      </c>
      <c r="U110" s="22">
        <f>IF(AND(U108&gt;0,(_par14+U107+1-U108)&gt;=0),_par14+U107+2-U108,0)</f>
        <v>0</v>
      </c>
      <c r="V110" s="22">
        <f>IF(AND(V108&gt;0,(_par15+V107+1-V108)&gt;=0),_par15+V107+2-V108,0)</f>
        <v>2</v>
      </c>
      <c r="W110" s="22">
        <f>IF(AND(W108&gt;0,(_par16+W107+1-W108)&gt;=0),_par16+W107+2-W108,0)</f>
        <v>0</v>
      </c>
      <c r="X110" s="22">
        <f>IF(AND(X108&gt;0,(_par17+X107+1-X108)&gt;=0),_par17+X107+2-X108,0)</f>
        <v>0</v>
      </c>
      <c r="Y110" s="22">
        <f>IF(AND(Y108&gt;0,(_par18+Y107+1-Y108)&gt;=0),_par18+Y107+2-Y108,0)</f>
        <v>0</v>
      </c>
      <c r="Z110" s="22">
        <f>SUM(Q110:Y110)</f>
        <v>3</v>
      </c>
      <c r="AA110" s="19">
        <f>P110+Z110</f>
        <v>6</v>
      </c>
    </row>
    <row r="111" spans="1:27" ht="12.75">
      <c r="A111" s="86">
        <v>27</v>
      </c>
      <c r="B111" s="89" t="s">
        <v>51</v>
      </c>
      <c r="C111" s="92" t="s">
        <v>42</v>
      </c>
      <c r="D111" s="95" t="s">
        <v>41</v>
      </c>
      <c r="E111" s="25">
        <f>AA114</f>
        <v>3</v>
      </c>
      <c r="F111" s="24"/>
      <c r="G111" s="14">
        <f>IF(AND(F111&lt;=36,F111&gt;=0),IF(AND(F111&lt;=36,F111&gt;18),IF(index15&lt;=(F111-18),2,1),IF(index15&lt;=F111,1,0)),IF(index15&lt;=(F111-36),3,2))</f>
        <v>0</v>
      </c>
      <c r="H111" s="14">
        <f>IF(AND(F111&lt;=36,F111&gt;=0),IF(AND(F111&lt;=36,F111&gt;18),IF(index11&lt;=(F111-18),2,1),IF(index11&lt;=F111,1,0)),IF(index11&lt;=(F111-36),3,2))</f>
        <v>0</v>
      </c>
      <c r="I111" s="14">
        <f>IF(AND(F111&lt;=36,F111&gt;=0),IF(AND(F111&lt;=36,F111&gt;18),IF(index5&lt;=(F111-18),2,1),IF(index5&lt;=F111,1,0)),IF(index5&lt;=(F111-36),3,2))</f>
        <v>0</v>
      </c>
      <c r="J111" s="14">
        <f>IF(AND(F111&lt;=36,F111&gt;=0),IF(AND(F111&lt;=36,F111&gt;18),IF(index1&lt;=(F111-18),2,1),IF(index1&lt;=F111,1,0)),IF(index1&lt;=(F111-36),3,2))</f>
        <v>0</v>
      </c>
      <c r="K111" s="14">
        <f>IF(AND(F111&lt;=36,F111&gt;=0),IF(AND(F111&lt;=36,F111&gt;18),IF(index9&lt;=(F111-18),2,1),IF(index9&lt;=F111,1,0)),IF(index9&lt;=(F111-36),3,2))</f>
        <v>0</v>
      </c>
      <c r="L111" s="14">
        <f>IF(AND(F111&lt;=36,F111&gt;=0),IF(AND(F111&lt;=36,F111&gt;18),IF(index17&lt;=(F111-18),2,1),IF(index17&lt;=F111,1,0)),IF(index17&lt;=(F111-36),3,2))</f>
        <v>0</v>
      </c>
      <c r="M111" s="14">
        <f>IF(AND(F111&lt;=36,F111&gt;=0),IF(AND(F111&lt;=36,F111&gt;18),IF(index13&lt;=(F111-18),2,1),IF(index13&lt;=F111,1,0)),IF(index13&lt;=(F111-36),3,2))</f>
        <v>0</v>
      </c>
      <c r="N111" s="14">
        <f>IF(AND(F111&lt;=36,F111&gt;=0),IF(AND(F111&lt;=36,F111&gt;18),IF(index7&lt;=(F111-18),2,1),IF(index7&lt;=F111,1,0)),IF(index7&lt;=(F111-36),3,2))</f>
        <v>0</v>
      </c>
      <c r="O111" s="14">
        <f>IF(AND(F111&lt;=36,F111&gt;=0),IF(AND(F111&lt;=36,F111&gt;18),IF(index3&lt;=(F111-18),2,1),IF(index3&lt;=F111,1,0)),IF(index3&lt;=(F111-36),3,2))</f>
        <v>0</v>
      </c>
      <c r="P111" s="15">
        <f aca="true" t="shared" si="15" ref="P111:P118">SUM(G111:O111)</f>
        <v>0</v>
      </c>
      <c r="Q111" s="14">
        <f>IF(AND(F111&lt;=36,F111&gt;=0),IF(AND(F111&lt;=36,F111&gt;18),IF(index16&lt;=(F111-18),2,1),IF(index16&lt;=F111,1,0)),IF(index16&lt;=(F111-36),3,2))</f>
        <v>0</v>
      </c>
      <c r="R111" s="14">
        <f>IF(AND(F111&lt;=36,F111&gt;=0),IF(AND(F111&lt;=36,F111&gt;18),IF(index12&lt;=(F111-18),2,1),IF(index12&lt;=F111,1,0)),IF(index12&lt;=(F111-36),3,2))</f>
        <v>0</v>
      </c>
      <c r="S111" s="14">
        <f>IF(AND(F111&lt;=36,F111&gt;=0),IF(AND(F111&lt;=36,F111&gt;18),IF(index6&lt;=(F111-18),2,1),IF(index6&lt;=F111,1,0)),IF(index6&lt;=(F111-36),3,2))</f>
        <v>0</v>
      </c>
      <c r="T111" s="14">
        <f>IF(AND(F111&lt;=36,F111&gt;=0),IF(AND(F111&lt;=36,F111&gt;18),IF(index2&lt;=(F111-18),2,1),IF(index2&lt;=F111,1,0)),IF(index2&lt;=(F111-36),3,2))</f>
        <v>0</v>
      </c>
      <c r="U111" s="14">
        <f>IF(AND(F111&lt;=36,F111&gt;=0),IF(AND(F111&lt;=36,F111&gt;18),IF(index10&lt;=(F111-18),2,1),IF(index10&lt;=F111,1,0)),IF(index10&lt;=(F111-36),3,2))</f>
        <v>0</v>
      </c>
      <c r="V111" s="14">
        <f>IF(AND(F111&lt;=36,F111&gt;=0),IF(AND(F111&lt;=36,F111&gt;18),IF(index18&lt;=(F111-18),2,1),IF(index18&lt;=F111,1,0)),IF(index18&lt;=(F111-36),3,2))</f>
        <v>0</v>
      </c>
      <c r="W111" s="14">
        <f>IF(AND(F111&lt;=36,F111&gt;=0),IF(AND(F111&lt;=36,F111&gt;18),IF(index14&lt;=(F111-18),2,1),IF(index14&lt;=F111,1,0)),IF(index14&lt;=(F111-36),3,2))</f>
        <v>0</v>
      </c>
      <c r="X111" s="14">
        <f>IF(AND(F111&lt;=36,F111&gt;=0),IF(AND(F111&lt;=36,F111&gt;18),IF(index8&lt;=(F111-18),2,1),IF(index8&lt;=F111,1,0)),IF(index8&lt;=(F111-36),3,2))</f>
        <v>0</v>
      </c>
      <c r="Y111" s="14">
        <f>IF(AND(F111&lt;=36,F111&gt;=0),IF(AND(F111&lt;=36,F111&gt;18),IF(index4&lt;=(F111-18),2,1),IF(index4&lt;=F111,1,0)),IF(index4&lt;=(F111-36),3,2))</f>
        <v>0</v>
      </c>
      <c r="Z111" s="15">
        <f aca="true" t="shared" si="16" ref="Z111:Z118">SUM(Q111:Y111)</f>
        <v>0</v>
      </c>
      <c r="AA111" s="16">
        <f aca="true" t="shared" si="17" ref="AA111:AA118">P111+Z111</f>
        <v>0</v>
      </c>
    </row>
    <row r="112" spans="1:27" ht="12.75">
      <c r="A112" s="87"/>
      <c r="B112" s="90"/>
      <c r="C112" s="93"/>
      <c r="D112" s="96"/>
      <c r="E112" s="26">
        <f>AA113</f>
        <v>3</v>
      </c>
      <c r="F112" s="2" t="s">
        <v>13</v>
      </c>
      <c r="G112" s="13">
        <v>7</v>
      </c>
      <c r="H112" s="13">
        <v>8</v>
      </c>
      <c r="I112" s="13">
        <v>8</v>
      </c>
      <c r="J112" s="13">
        <v>10</v>
      </c>
      <c r="K112" s="13">
        <v>6</v>
      </c>
      <c r="L112" s="13">
        <v>8</v>
      </c>
      <c r="M112" s="13">
        <v>9</v>
      </c>
      <c r="N112" s="13">
        <v>3</v>
      </c>
      <c r="O112" s="13">
        <v>8</v>
      </c>
      <c r="P112" s="1">
        <f t="shared" si="15"/>
        <v>67</v>
      </c>
      <c r="Q112" s="13">
        <v>8</v>
      </c>
      <c r="R112" s="13">
        <v>4</v>
      </c>
      <c r="S112" s="13">
        <v>6</v>
      </c>
      <c r="T112" s="13">
        <v>6</v>
      </c>
      <c r="U112" s="13">
        <v>7</v>
      </c>
      <c r="V112" s="13">
        <v>5</v>
      </c>
      <c r="W112" s="13">
        <v>9</v>
      </c>
      <c r="X112" s="13">
        <v>7</v>
      </c>
      <c r="Y112" s="13">
        <v>7</v>
      </c>
      <c r="Z112" s="1">
        <f t="shared" si="16"/>
        <v>59</v>
      </c>
      <c r="AA112" s="17">
        <f t="shared" si="17"/>
        <v>126</v>
      </c>
    </row>
    <row r="113" spans="1:27" ht="12.75">
      <c r="A113" s="87"/>
      <c r="B113" s="90"/>
      <c r="C113" s="93"/>
      <c r="D113" s="96"/>
      <c r="E113" s="21"/>
      <c r="F113" s="21" t="s">
        <v>12</v>
      </c>
      <c r="G113" s="1">
        <f>IF(AND(G112&gt;0,(_par1+1-G112)&gt;=0),_par1+2-G112,0)</f>
        <v>0</v>
      </c>
      <c r="H113" s="1">
        <f>IF(AND(H112&gt;0,(_par2+1-H112)&gt;=0),_par2+2-H112,0)</f>
        <v>0</v>
      </c>
      <c r="I113" s="1">
        <f>IF(AND(I112&gt;0,(_par3+1-I112)&gt;=0),_par3+2-I112,0)</f>
        <v>0</v>
      </c>
      <c r="J113" s="1">
        <f>IF(AND(J112&gt;0,(_par4+1-J112)&gt;=0),_par4+2-J112,0)</f>
        <v>0</v>
      </c>
      <c r="K113" s="1">
        <f>IF(AND(K112&gt;0,(_par5+1-K112)&gt;=0),_par5+2-K112,0)</f>
        <v>0</v>
      </c>
      <c r="L113" s="1">
        <f>IF(AND(L112&gt;0,(_par6+1-L112)&gt;=0),_par6+2-L112,0)</f>
        <v>0</v>
      </c>
      <c r="M113" s="1">
        <f>IF(AND(M112&gt;0,(_par7+1-M112)&gt;=0),_par7+2-M112,0)</f>
        <v>0</v>
      </c>
      <c r="N113" s="1">
        <f>IF(AND(N112&gt;0,(_par8+1-N112)&gt;=0),_par8+2-N112,0)</f>
        <v>2</v>
      </c>
      <c r="O113" s="1">
        <f>IF(AND(O112&gt;0,(_par9+1-O112)&gt;=0),_par9+2-O112,0)</f>
        <v>0</v>
      </c>
      <c r="P113" s="1">
        <f t="shared" si="15"/>
        <v>2</v>
      </c>
      <c r="Q113" s="1">
        <f>IF(AND(Q112&gt;0,(_par10+1-Q112)&gt;=0),_par10+2-Q112,0)</f>
        <v>0</v>
      </c>
      <c r="R113" s="1">
        <f>IF(AND(R112&gt;0,(_par11+1-R112)&gt;=0),_par11+2-R112,0)</f>
        <v>1</v>
      </c>
      <c r="S113" s="1">
        <f>IF(AND(S112&gt;0,(_par12+1-S112)&gt;=0),_par12+2-S112,0)</f>
        <v>0</v>
      </c>
      <c r="T113" s="1">
        <f>IF(AND(T112&gt;0,(_par13+1-T112)&gt;=0),_par13+2-T112,0)</f>
        <v>0</v>
      </c>
      <c r="U113" s="1">
        <f>IF(AND(U112&gt;0,(_par14+1-U112)&gt;=0),_par14+2-U112,0)</f>
        <v>0</v>
      </c>
      <c r="V113" s="1">
        <f>IF(AND(V112&gt;0,(_par15+1-V112)&gt;=0),_par15+2-V112,0)</f>
        <v>0</v>
      </c>
      <c r="W113" s="1">
        <f>IF(AND(W112&gt;0,(_par16+1-W112)&gt;=0),_par16+2-W112,0)</f>
        <v>0</v>
      </c>
      <c r="X113" s="1">
        <f>IF(AND(X112&gt;0,(_par17+1-X112)&gt;=0),_par17+2-X112,0)</f>
        <v>0</v>
      </c>
      <c r="Y113" s="1">
        <f>IF(AND(Y112&gt;0,(_par18+1-Y112)&gt;=0),_par18+2-Y112,0)</f>
        <v>0</v>
      </c>
      <c r="Z113" s="1">
        <f t="shared" si="16"/>
        <v>1</v>
      </c>
      <c r="AA113" s="23">
        <f t="shared" si="17"/>
        <v>3</v>
      </c>
    </row>
    <row r="114" spans="1:27" ht="13.5" thickBot="1">
      <c r="A114" s="88"/>
      <c r="B114" s="91"/>
      <c r="C114" s="94"/>
      <c r="D114" s="97"/>
      <c r="E114" s="18"/>
      <c r="F114" s="18" t="s">
        <v>11</v>
      </c>
      <c r="G114" s="22">
        <f>IF(AND(G112&gt;0,(_par1+G111+1-G112)&gt;=0),_par1+G111+2-G112,0)</f>
        <v>0</v>
      </c>
      <c r="H114" s="22">
        <f>IF(AND(H112&gt;0,(_par2+H111+1-H112)&gt;=0),_par2+H111+2-H112,0)</f>
        <v>0</v>
      </c>
      <c r="I114" s="22">
        <f>IF(AND(I112&gt;0,(_par3+I111+1-I112)&gt;=0),_par3+I111+2-I112,0)</f>
        <v>0</v>
      </c>
      <c r="J114" s="22">
        <f>IF(AND(J112&gt;0,(_par4+J111+1-J112)&gt;=0),_par4+J111+2-J112,0)</f>
        <v>0</v>
      </c>
      <c r="K114" s="22">
        <f>IF(AND(K112&gt;0,(_par5+K111+1-K112)&gt;=0),_par5+K111+2-K112,0)</f>
        <v>0</v>
      </c>
      <c r="L114" s="22">
        <f>IF(AND(L112&gt;0,(_par6+L111+1-L112)&gt;=0),_par6+L111+2-L112,0)</f>
        <v>0</v>
      </c>
      <c r="M114" s="22">
        <f>IF(AND(M112&gt;0,(_par7+M111+1-M112)&gt;=0),_par7+M111+2-M112,0)</f>
        <v>0</v>
      </c>
      <c r="N114" s="22">
        <f>IF(AND(N112&gt;0,(_par8+N111+1-N112)&gt;=0),_par8+N111+2-N112,0)</f>
        <v>2</v>
      </c>
      <c r="O114" s="22">
        <f>IF(AND(O112&gt;0,(_par9+O111+1-O112)&gt;=0),_par9+O111+2-O112,0)</f>
        <v>0</v>
      </c>
      <c r="P114" s="22">
        <f t="shared" si="15"/>
        <v>2</v>
      </c>
      <c r="Q114" s="22">
        <f>IF(AND(Q112&gt;0,(_par10+Q111+1-Q112)&gt;=0),_par10+Q111+2-Q112,0)</f>
        <v>0</v>
      </c>
      <c r="R114" s="22">
        <f>IF(AND(R112&gt;0,(_par11+R111+1-R112)&gt;=0),_par11+R111+2-R112,0)</f>
        <v>1</v>
      </c>
      <c r="S114" s="22">
        <f>IF(AND(S112&gt;0,(_par12+S111+1-S112)&gt;=0),_par12+S111+2-S112,0)</f>
        <v>0</v>
      </c>
      <c r="T114" s="22">
        <f>IF(AND(T112&gt;0,(_par13+T111+1-T112)&gt;=0),_par13+T111+2-T112,0)</f>
        <v>0</v>
      </c>
      <c r="U114" s="22">
        <f>IF(AND(U112&gt;0,(_par14+U111+1-U112)&gt;=0),_par14+U111+2-U112,0)</f>
        <v>0</v>
      </c>
      <c r="V114" s="22">
        <f>IF(AND(V112&gt;0,(_par15+V111+1-V112)&gt;=0),_par15+V111+2-V112,0)</f>
        <v>0</v>
      </c>
      <c r="W114" s="22">
        <f>IF(AND(W112&gt;0,(_par16+W111+1-W112)&gt;=0),_par16+W111+2-W112,0)</f>
        <v>0</v>
      </c>
      <c r="X114" s="22">
        <f>IF(AND(X112&gt;0,(_par17+X111+1-X112)&gt;=0),_par17+X111+2-X112,0)</f>
        <v>0</v>
      </c>
      <c r="Y114" s="22">
        <f>IF(AND(Y112&gt;0,(_par18+Y111+1-Y112)&gt;=0),_par18+Y111+2-Y112,0)</f>
        <v>0</v>
      </c>
      <c r="Z114" s="22">
        <f t="shared" si="16"/>
        <v>1</v>
      </c>
      <c r="AA114" s="19">
        <f t="shared" si="17"/>
        <v>3</v>
      </c>
    </row>
    <row r="115" spans="1:27" ht="12.75">
      <c r="A115" s="86">
        <v>28</v>
      </c>
      <c r="B115" s="89" t="s">
        <v>51</v>
      </c>
      <c r="C115" s="92" t="s">
        <v>31</v>
      </c>
      <c r="D115" s="95" t="s">
        <v>32</v>
      </c>
      <c r="E115" s="25">
        <f>AA118</f>
        <v>4</v>
      </c>
      <c r="F115" s="24"/>
      <c r="G115" s="14">
        <f>IF(AND(F115&lt;=36,F115&gt;=0),IF(AND(F115&lt;=36,F115&gt;18),IF(index15&lt;=(F115-18),2,1),IF(index15&lt;=F115,1,0)),IF(index15&lt;=(F115-36),3,2))</f>
        <v>0</v>
      </c>
      <c r="H115" s="14">
        <f>IF(AND(F115&lt;=36,F115&gt;=0),IF(AND(F115&lt;=36,F115&gt;18),IF(index11&lt;=(F115-18),2,1),IF(index11&lt;=F115,1,0)),IF(index11&lt;=(F115-36),3,2))</f>
        <v>0</v>
      </c>
      <c r="I115" s="14">
        <f>IF(AND(F115&lt;=36,F115&gt;=0),IF(AND(F115&lt;=36,F115&gt;18),IF(index5&lt;=(F115-18),2,1),IF(index5&lt;=F115,1,0)),IF(index5&lt;=(F115-36),3,2))</f>
        <v>0</v>
      </c>
      <c r="J115" s="14">
        <f>IF(AND(F115&lt;=36,F115&gt;=0),IF(AND(F115&lt;=36,F115&gt;18),IF(index1&lt;=(F115-18),2,1),IF(index1&lt;=F115,1,0)),IF(index1&lt;=(F115-36),3,2))</f>
        <v>0</v>
      </c>
      <c r="K115" s="14">
        <f>IF(AND(F115&lt;=36,F115&gt;=0),IF(AND(F115&lt;=36,F115&gt;18),IF(index9&lt;=(F115-18),2,1),IF(index9&lt;=F115,1,0)),IF(index9&lt;=(F115-36),3,2))</f>
        <v>0</v>
      </c>
      <c r="L115" s="14">
        <f>IF(AND(F115&lt;=36,F115&gt;=0),IF(AND(F115&lt;=36,F115&gt;18),IF(index17&lt;=(F115-18),2,1),IF(index17&lt;=F115,1,0)),IF(index17&lt;=(F115-36),3,2))</f>
        <v>0</v>
      </c>
      <c r="M115" s="14">
        <f>IF(AND(F115&lt;=36,F115&gt;=0),IF(AND(F115&lt;=36,F115&gt;18),IF(index13&lt;=(F115-18),2,1),IF(index13&lt;=F115,1,0)),IF(index13&lt;=(F115-36),3,2))</f>
        <v>0</v>
      </c>
      <c r="N115" s="14">
        <f>IF(AND(F115&lt;=36,F115&gt;=0),IF(AND(F115&lt;=36,F115&gt;18),IF(index7&lt;=(F115-18),2,1),IF(index7&lt;=F115,1,0)),IF(index7&lt;=(F115-36),3,2))</f>
        <v>0</v>
      </c>
      <c r="O115" s="14">
        <f>IF(AND(F115&lt;=36,F115&gt;=0),IF(AND(F115&lt;=36,F115&gt;18),IF(index3&lt;=(F115-18),2,1),IF(index3&lt;=F115,1,0)),IF(index3&lt;=(F115-36),3,2))</f>
        <v>0</v>
      </c>
      <c r="P115" s="15">
        <f t="shared" si="15"/>
        <v>0</v>
      </c>
      <c r="Q115" s="14">
        <f>IF(AND(F115&lt;=36,F115&gt;=0),IF(AND(F115&lt;=36,F115&gt;18),IF(index16&lt;=(F115-18),2,1),IF(index16&lt;=F115,1,0)),IF(index16&lt;=(F115-36),3,2))</f>
        <v>0</v>
      </c>
      <c r="R115" s="14">
        <f>IF(AND(F115&lt;=36,F115&gt;=0),IF(AND(F115&lt;=36,F115&gt;18),IF(index12&lt;=(F115-18),2,1),IF(index12&lt;=F115,1,0)),IF(index12&lt;=(F115-36),3,2))</f>
        <v>0</v>
      </c>
      <c r="S115" s="14">
        <f>IF(AND(F115&lt;=36,F115&gt;=0),IF(AND(F115&lt;=36,F115&gt;18),IF(index6&lt;=(F115-18),2,1),IF(index6&lt;=F115,1,0)),IF(index6&lt;=(F115-36),3,2))</f>
        <v>0</v>
      </c>
      <c r="T115" s="14">
        <f>IF(AND(F115&lt;=36,F115&gt;=0),IF(AND(F115&lt;=36,F115&gt;18),IF(index2&lt;=(F115-18),2,1),IF(index2&lt;=F115,1,0)),IF(index2&lt;=(F115-36),3,2))</f>
        <v>0</v>
      </c>
      <c r="U115" s="14">
        <f>IF(AND(F115&lt;=36,F115&gt;=0),IF(AND(F115&lt;=36,F115&gt;18),IF(index10&lt;=(F115-18),2,1),IF(index10&lt;=F115,1,0)),IF(index10&lt;=(F115-36),3,2))</f>
        <v>0</v>
      </c>
      <c r="V115" s="14">
        <f>IF(AND(F115&lt;=36,F115&gt;=0),IF(AND(F115&lt;=36,F115&gt;18),IF(index18&lt;=(F115-18),2,1),IF(index18&lt;=F115,1,0)),IF(index18&lt;=(F115-36),3,2))</f>
        <v>0</v>
      </c>
      <c r="W115" s="14">
        <f>IF(AND(F115&lt;=36,F115&gt;=0),IF(AND(F115&lt;=36,F115&gt;18),IF(index14&lt;=(F115-18),2,1),IF(index14&lt;=F115,1,0)),IF(index14&lt;=(F115-36),3,2))</f>
        <v>0</v>
      </c>
      <c r="X115" s="14">
        <f>IF(AND(F115&lt;=36,F115&gt;=0),IF(AND(F115&lt;=36,F115&gt;18),IF(index8&lt;=(F115-18),2,1),IF(index8&lt;=F115,1,0)),IF(index8&lt;=(F115-36),3,2))</f>
        <v>0</v>
      </c>
      <c r="Y115" s="14">
        <f>IF(AND(F115&lt;=36,F115&gt;=0),IF(AND(F115&lt;=36,F115&gt;18),IF(index4&lt;=(F115-18),2,1),IF(index4&lt;=F115,1,0)),IF(index4&lt;=(F115-36),3,2))</f>
        <v>0</v>
      </c>
      <c r="Z115" s="15">
        <f t="shared" si="16"/>
        <v>0</v>
      </c>
      <c r="AA115" s="16">
        <f t="shared" si="17"/>
        <v>0</v>
      </c>
    </row>
    <row r="116" spans="1:27" ht="12.75">
      <c r="A116" s="87"/>
      <c r="B116" s="90"/>
      <c r="C116" s="93"/>
      <c r="D116" s="96"/>
      <c r="E116" s="26">
        <f>AA117</f>
        <v>4</v>
      </c>
      <c r="F116" s="2" t="s">
        <v>13</v>
      </c>
      <c r="G116" s="13">
        <v>8</v>
      </c>
      <c r="H116" s="13">
        <v>6</v>
      </c>
      <c r="I116" s="13">
        <v>5</v>
      </c>
      <c r="J116" s="13">
        <v>5</v>
      </c>
      <c r="K116" s="13">
        <v>5</v>
      </c>
      <c r="L116" s="13">
        <v>5</v>
      </c>
      <c r="M116" s="13">
        <v>7</v>
      </c>
      <c r="N116" s="13">
        <v>4</v>
      </c>
      <c r="O116" s="13">
        <v>6</v>
      </c>
      <c r="P116" s="1">
        <f t="shared" si="15"/>
        <v>51</v>
      </c>
      <c r="Q116" s="13">
        <v>9</v>
      </c>
      <c r="R116" s="13">
        <v>5</v>
      </c>
      <c r="S116" s="13">
        <v>6</v>
      </c>
      <c r="T116" s="13">
        <v>7</v>
      </c>
      <c r="U116" s="13">
        <v>7</v>
      </c>
      <c r="V116" s="13">
        <v>6</v>
      </c>
      <c r="W116" s="13">
        <v>6</v>
      </c>
      <c r="X116" s="13">
        <v>6</v>
      </c>
      <c r="Y116" s="13">
        <v>8</v>
      </c>
      <c r="Z116" s="1">
        <f t="shared" si="16"/>
        <v>60</v>
      </c>
      <c r="AA116" s="17">
        <f t="shared" si="17"/>
        <v>111</v>
      </c>
    </row>
    <row r="117" spans="1:27" ht="12.75">
      <c r="A117" s="87"/>
      <c r="B117" s="90"/>
      <c r="C117" s="93"/>
      <c r="D117" s="96"/>
      <c r="E117" s="21"/>
      <c r="F117" s="21" t="s">
        <v>12</v>
      </c>
      <c r="G117" s="1">
        <f>IF(AND(G116&gt;0,(_par1+1-G116)&gt;=0),_par1+2-G116,0)</f>
        <v>0</v>
      </c>
      <c r="H117" s="1">
        <f>IF(AND(H116&gt;0,(_par2+1-H116)&gt;=0),_par2+2-H116,0)</f>
        <v>0</v>
      </c>
      <c r="I117" s="1">
        <f>IF(AND(I116&gt;0,(_par3+1-I116)&gt;=0),_par3+2-I116,0)</f>
        <v>1</v>
      </c>
      <c r="J117" s="1">
        <f>IF(AND(J116&gt;0,(_par4+1-J116)&gt;=0),_par4+2-J116,0)</f>
        <v>1</v>
      </c>
      <c r="K117" s="1">
        <f>IF(AND(K116&gt;0,(_par5+1-K116)&gt;=0),_par5+2-K116,0)</f>
        <v>0</v>
      </c>
      <c r="L117" s="1">
        <f>IF(AND(L116&gt;0,(_par6+1-L116)&gt;=0),_par6+2-L116,0)</f>
        <v>1</v>
      </c>
      <c r="M117" s="1">
        <f>IF(AND(M116&gt;0,(_par7+1-M116)&gt;=0),_par7+2-M116,0)</f>
        <v>0</v>
      </c>
      <c r="N117" s="1">
        <f>IF(AND(N116&gt;0,(_par8+1-N116)&gt;=0),_par8+2-N116,0)</f>
        <v>1</v>
      </c>
      <c r="O117" s="1">
        <f>IF(AND(O116&gt;0,(_par9+1-O116)&gt;=0),_par9+2-O116,0)</f>
        <v>0</v>
      </c>
      <c r="P117" s="1">
        <f t="shared" si="15"/>
        <v>4</v>
      </c>
      <c r="Q117" s="1">
        <f>IF(AND(Q116&gt;0,(_par10+1-Q116)&gt;=0),_par10+2-Q116,0)</f>
        <v>0</v>
      </c>
      <c r="R117" s="1">
        <f>IF(AND(R116&gt;0,(_par11+1-R116)&gt;=0),_par11+2-R116,0)</f>
        <v>0</v>
      </c>
      <c r="S117" s="1">
        <f>IF(AND(S116&gt;0,(_par12+1-S116)&gt;=0),_par12+2-S116,0)</f>
        <v>0</v>
      </c>
      <c r="T117" s="1">
        <f>IF(AND(T116&gt;0,(_par13+1-T116)&gt;=0),_par13+2-T116,0)</f>
        <v>0</v>
      </c>
      <c r="U117" s="1">
        <f>IF(AND(U116&gt;0,(_par14+1-U116)&gt;=0),_par14+2-U116,0)</f>
        <v>0</v>
      </c>
      <c r="V117" s="1">
        <f>IF(AND(V116&gt;0,(_par15+1-V116)&gt;=0),_par15+2-V116,0)</f>
        <v>0</v>
      </c>
      <c r="W117" s="1">
        <f>IF(AND(W116&gt;0,(_par16+1-W116)&gt;=0),_par16+2-W116,0)</f>
        <v>0</v>
      </c>
      <c r="X117" s="1">
        <f>IF(AND(X116&gt;0,(_par17+1-X116)&gt;=0),_par17+2-X116,0)</f>
        <v>0</v>
      </c>
      <c r="Y117" s="1">
        <f>IF(AND(Y116&gt;0,(_par18+1-Y116)&gt;=0),_par18+2-Y116,0)</f>
        <v>0</v>
      </c>
      <c r="Z117" s="1">
        <f t="shared" si="16"/>
        <v>0</v>
      </c>
      <c r="AA117" s="23">
        <f t="shared" si="17"/>
        <v>4</v>
      </c>
    </row>
    <row r="118" spans="1:27" ht="13.5" thickBot="1">
      <c r="A118" s="88"/>
      <c r="B118" s="91"/>
      <c r="C118" s="94"/>
      <c r="D118" s="97"/>
      <c r="E118" s="18"/>
      <c r="F118" s="18" t="s">
        <v>11</v>
      </c>
      <c r="G118" s="22">
        <f>IF(AND(G116&gt;0,(_par1+G115+1-G116)&gt;=0),_par1+G115+2-G116,0)</f>
        <v>0</v>
      </c>
      <c r="H118" s="22">
        <f>IF(AND(H116&gt;0,(_par2+H115+1-H116)&gt;=0),_par2+H115+2-H116,0)</f>
        <v>0</v>
      </c>
      <c r="I118" s="22">
        <f>IF(AND(I116&gt;0,(_par3+I115+1-I116)&gt;=0),_par3+I115+2-I116,0)</f>
        <v>1</v>
      </c>
      <c r="J118" s="22">
        <f>IF(AND(J116&gt;0,(_par4+J115+1-J116)&gt;=0),_par4+J115+2-J116,0)</f>
        <v>1</v>
      </c>
      <c r="K118" s="22">
        <f>IF(AND(K116&gt;0,(_par5+K115+1-K116)&gt;=0),_par5+K115+2-K116,0)</f>
        <v>0</v>
      </c>
      <c r="L118" s="22">
        <f>IF(AND(L116&gt;0,(_par6+L115+1-L116)&gt;=0),_par6+L115+2-L116,0)</f>
        <v>1</v>
      </c>
      <c r="M118" s="22">
        <f>IF(AND(M116&gt;0,(_par7+M115+1-M116)&gt;=0),_par7+M115+2-M116,0)</f>
        <v>0</v>
      </c>
      <c r="N118" s="22">
        <f>IF(AND(N116&gt;0,(_par8+N115+1-N116)&gt;=0),_par8+N115+2-N116,0)</f>
        <v>1</v>
      </c>
      <c r="O118" s="22">
        <f>IF(AND(O116&gt;0,(_par9+O115+1-O116)&gt;=0),_par9+O115+2-O116,0)</f>
        <v>0</v>
      </c>
      <c r="P118" s="22">
        <f t="shared" si="15"/>
        <v>4</v>
      </c>
      <c r="Q118" s="22">
        <f>IF(AND(Q116&gt;0,(_par10+Q115+1-Q116)&gt;=0),_par10+Q115+2-Q116,0)</f>
        <v>0</v>
      </c>
      <c r="R118" s="22">
        <f>IF(AND(R116&gt;0,(_par11+R115+1-R116)&gt;=0),_par11+R115+2-R116,0)</f>
        <v>0</v>
      </c>
      <c r="S118" s="22">
        <f>IF(AND(S116&gt;0,(_par12+S115+1-S116)&gt;=0),_par12+S115+2-S116,0)</f>
        <v>0</v>
      </c>
      <c r="T118" s="22">
        <f>IF(AND(T116&gt;0,(_par13+T115+1-T116)&gt;=0),_par13+T115+2-T116,0)</f>
        <v>0</v>
      </c>
      <c r="U118" s="22">
        <f>IF(AND(U116&gt;0,(_par14+U115+1-U116)&gt;=0),_par14+U115+2-U116,0)</f>
        <v>0</v>
      </c>
      <c r="V118" s="22">
        <f>IF(AND(V116&gt;0,(_par15+V115+1-V116)&gt;=0),_par15+V115+2-V116,0)</f>
        <v>0</v>
      </c>
      <c r="W118" s="22">
        <f>IF(AND(W116&gt;0,(_par16+W115+1-W116)&gt;=0),_par16+W115+2-W116,0)</f>
        <v>0</v>
      </c>
      <c r="X118" s="22">
        <f>IF(AND(X116&gt;0,(_par17+X115+1-X116)&gt;=0),_par17+X115+2-X116,0)</f>
        <v>0</v>
      </c>
      <c r="Y118" s="22">
        <f>IF(AND(Y116&gt;0,(_par18+Y115+1-Y116)&gt;=0),_par18+Y115+2-Y116,0)</f>
        <v>0</v>
      </c>
      <c r="Z118" s="22">
        <f t="shared" si="16"/>
        <v>0</v>
      </c>
      <c r="AA118" s="19">
        <f t="shared" si="17"/>
        <v>4</v>
      </c>
    </row>
    <row r="119" spans="1:27" ht="12.75">
      <c r="A119" s="86">
        <v>29</v>
      </c>
      <c r="B119" s="89" t="s">
        <v>51</v>
      </c>
      <c r="C119" s="92" t="s">
        <v>74</v>
      </c>
      <c r="D119" s="95" t="s">
        <v>46</v>
      </c>
      <c r="E119" s="25">
        <f>AA122</f>
        <v>16</v>
      </c>
      <c r="F119" s="24"/>
      <c r="G119" s="14">
        <f>IF(AND(F119&lt;=36,F119&gt;=0),IF(AND(F119&lt;=36,F119&gt;18),IF(index15&lt;=(F119-18),2,1),IF(index15&lt;=F119,1,0)),IF(index15&lt;=(F119-36),3,2))</f>
        <v>0</v>
      </c>
      <c r="H119" s="14">
        <f>IF(AND(F119&lt;=36,F119&gt;=0),IF(AND(F119&lt;=36,F119&gt;18),IF(index11&lt;=(F119-18),2,1),IF(index11&lt;=F119,1,0)),IF(index11&lt;=(F119-36),3,2))</f>
        <v>0</v>
      </c>
      <c r="I119" s="14">
        <f>IF(AND(F119&lt;=36,F119&gt;=0),IF(AND(F119&lt;=36,F119&gt;18),IF(index5&lt;=(F119-18),2,1),IF(index5&lt;=F119,1,0)),IF(index5&lt;=(F119-36),3,2))</f>
        <v>0</v>
      </c>
      <c r="J119" s="14">
        <f>IF(AND(F119&lt;=36,F119&gt;=0),IF(AND(F119&lt;=36,F119&gt;18),IF(index1&lt;=(F119-18),2,1),IF(index1&lt;=F119,1,0)),IF(index1&lt;=(F119-36),3,2))</f>
        <v>0</v>
      </c>
      <c r="K119" s="14">
        <f>IF(AND(F119&lt;=36,F119&gt;=0),IF(AND(F119&lt;=36,F119&gt;18),IF(index9&lt;=(F119-18),2,1),IF(index9&lt;=F119,1,0)),IF(index9&lt;=(F119-36),3,2))</f>
        <v>0</v>
      </c>
      <c r="L119" s="14">
        <f>IF(AND(F119&lt;=36,F119&gt;=0),IF(AND(F119&lt;=36,F119&gt;18),IF(index17&lt;=(F119-18),2,1),IF(index17&lt;=F119,1,0)),IF(index17&lt;=(F119-36),3,2))</f>
        <v>0</v>
      </c>
      <c r="M119" s="14">
        <f>IF(AND(F119&lt;=36,F119&gt;=0),IF(AND(F119&lt;=36,F119&gt;18),IF(index13&lt;=(F119-18),2,1),IF(index13&lt;=F119,1,0)),IF(index13&lt;=(F119-36),3,2))</f>
        <v>0</v>
      </c>
      <c r="N119" s="14">
        <f>IF(AND(F119&lt;=36,F119&gt;=0),IF(AND(F119&lt;=36,F119&gt;18),IF(index7&lt;=(F119-18),2,1),IF(index7&lt;=F119,1,0)),IF(index7&lt;=(F119-36),3,2))</f>
        <v>0</v>
      </c>
      <c r="O119" s="14">
        <f>IF(AND(F119&lt;=36,F119&gt;=0),IF(AND(F119&lt;=36,F119&gt;18),IF(index3&lt;=(F119-18),2,1),IF(index3&lt;=F119,1,0)),IF(index3&lt;=(F119-36),3,2))</f>
        <v>0</v>
      </c>
      <c r="P119" s="15">
        <f aca="true" t="shared" si="18" ref="P119:P130">SUM(G119:O119)</f>
        <v>0</v>
      </c>
      <c r="Q119" s="14">
        <f>IF(AND(F119&lt;=36,F119&gt;=0),IF(AND(F119&lt;=36,F119&gt;18),IF(index16&lt;=(F119-18),2,1),IF(index16&lt;=F119,1,0)),IF(index16&lt;=(F119-36),3,2))</f>
        <v>0</v>
      </c>
      <c r="R119" s="14">
        <f>IF(AND(F119&lt;=36,F119&gt;=0),IF(AND(F119&lt;=36,F119&gt;18),IF(index12&lt;=(F119-18),2,1),IF(index12&lt;=F119,1,0)),IF(index12&lt;=(F119-36),3,2))</f>
        <v>0</v>
      </c>
      <c r="S119" s="14">
        <f>IF(AND(F119&lt;=36,F119&gt;=0),IF(AND(F119&lt;=36,F119&gt;18),IF(index6&lt;=(F119-18),2,1),IF(index6&lt;=F119,1,0)),IF(index6&lt;=(F119-36),3,2))</f>
        <v>0</v>
      </c>
      <c r="T119" s="14">
        <f>IF(AND(F119&lt;=36,F119&gt;=0),IF(AND(F119&lt;=36,F119&gt;18),IF(index2&lt;=(F119-18),2,1),IF(index2&lt;=F119,1,0)),IF(index2&lt;=(F119-36),3,2))</f>
        <v>0</v>
      </c>
      <c r="U119" s="14">
        <f>IF(AND(F119&lt;=36,F119&gt;=0),IF(AND(F119&lt;=36,F119&gt;18),IF(index10&lt;=(F119-18),2,1),IF(index10&lt;=F119,1,0)),IF(index10&lt;=(F119-36),3,2))</f>
        <v>0</v>
      </c>
      <c r="V119" s="14">
        <f>IF(AND(F119&lt;=36,F119&gt;=0),IF(AND(F119&lt;=36,F119&gt;18),IF(index18&lt;=(F119-18),2,1),IF(index18&lt;=F119,1,0)),IF(index18&lt;=(F119-36),3,2))</f>
        <v>0</v>
      </c>
      <c r="W119" s="14">
        <f>IF(AND(F119&lt;=36,F119&gt;=0),IF(AND(F119&lt;=36,F119&gt;18),IF(index14&lt;=(F119-18),2,1),IF(index14&lt;=F119,1,0)),IF(index14&lt;=(F119-36),3,2))</f>
        <v>0</v>
      </c>
      <c r="X119" s="14">
        <f>IF(AND(F119&lt;=36,F119&gt;=0),IF(AND(F119&lt;=36,F119&gt;18),IF(index8&lt;=(F119-18),2,1),IF(index8&lt;=F119,1,0)),IF(index8&lt;=(F119-36),3,2))</f>
        <v>0</v>
      </c>
      <c r="Y119" s="14">
        <f>IF(AND(F119&lt;=36,F119&gt;=0),IF(AND(F119&lt;=36,F119&gt;18),IF(index4&lt;=(F119-18),2,1),IF(index4&lt;=F119,1,0)),IF(index4&lt;=(F119-36),3,2))</f>
        <v>0</v>
      </c>
      <c r="Z119" s="15">
        <f aca="true" t="shared" si="19" ref="Z119:Z130">SUM(Q119:Y119)</f>
        <v>0</v>
      </c>
      <c r="AA119" s="16">
        <f aca="true" t="shared" si="20" ref="AA119:AA130">P119+Z119</f>
        <v>0</v>
      </c>
    </row>
    <row r="120" spans="1:27" ht="12.75">
      <c r="A120" s="87"/>
      <c r="B120" s="90"/>
      <c r="C120" s="93"/>
      <c r="D120" s="96"/>
      <c r="E120" s="26">
        <f>AA121</f>
        <v>16</v>
      </c>
      <c r="F120" s="2" t="s">
        <v>13</v>
      </c>
      <c r="G120" s="13">
        <v>6</v>
      </c>
      <c r="H120" s="13">
        <v>4</v>
      </c>
      <c r="I120" s="13">
        <v>5</v>
      </c>
      <c r="J120" s="13">
        <v>5</v>
      </c>
      <c r="K120" s="13">
        <v>5</v>
      </c>
      <c r="L120" s="13">
        <v>6</v>
      </c>
      <c r="M120" s="13">
        <v>6</v>
      </c>
      <c r="N120" s="13">
        <v>3</v>
      </c>
      <c r="O120" s="13">
        <v>6</v>
      </c>
      <c r="P120" s="1">
        <f t="shared" si="18"/>
        <v>46</v>
      </c>
      <c r="Q120" s="13">
        <v>9</v>
      </c>
      <c r="R120" s="13">
        <v>3</v>
      </c>
      <c r="S120" s="13">
        <v>6</v>
      </c>
      <c r="T120" s="13">
        <v>5</v>
      </c>
      <c r="U120" s="13">
        <v>5</v>
      </c>
      <c r="V120" s="13">
        <v>3</v>
      </c>
      <c r="W120" s="13">
        <v>7</v>
      </c>
      <c r="X120" s="13">
        <v>8</v>
      </c>
      <c r="Y120" s="13">
        <v>5</v>
      </c>
      <c r="Z120" s="1">
        <f t="shared" si="19"/>
        <v>51</v>
      </c>
      <c r="AA120" s="17">
        <f t="shared" si="20"/>
        <v>97</v>
      </c>
    </row>
    <row r="121" spans="1:27" ht="12.75">
      <c r="A121" s="87"/>
      <c r="B121" s="90"/>
      <c r="C121" s="93"/>
      <c r="D121" s="96"/>
      <c r="E121" s="21"/>
      <c r="F121" s="21" t="s">
        <v>12</v>
      </c>
      <c r="G121" s="1">
        <f>IF(AND(G120&gt;0,(_par1+1-G120)&gt;=0),_par1+2-G120,0)</f>
        <v>1</v>
      </c>
      <c r="H121" s="1">
        <f>IF(AND(H120&gt;0,(_par2+1-H120)&gt;=0),_par2+2-H120,0)</f>
        <v>2</v>
      </c>
      <c r="I121" s="1">
        <f>IF(AND(I120&gt;0,(_par3+1-I120)&gt;=0),_par3+2-I120,0)</f>
        <v>1</v>
      </c>
      <c r="J121" s="1">
        <f>IF(AND(J120&gt;0,(_par4+1-J120)&gt;=0),_par4+2-J120,0)</f>
        <v>1</v>
      </c>
      <c r="K121" s="1">
        <f>IF(AND(K120&gt;0,(_par5+1-K120)&gt;=0),_par5+2-K120,0)</f>
        <v>0</v>
      </c>
      <c r="L121" s="1">
        <f>IF(AND(L120&gt;0,(_par6+1-L120)&gt;=0),_par6+2-L120,0)</f>
        <v>0</v>
      </c>
      <c r="M121" s="1">
        <f>IF(AND(M120&gt;0,(_par7+1-M120)&gt;=0),_par7+2-M120,0)</f>
        <v>1</v>
      </c>
      <c r="N121" s="1">
        <f>IF(AND(N120&gt;0,(_par8+1-N120)&gt;=0),_par8+2-N120,0)</f>
        <v>2</v>
      </c>
      <c r="O121" s="1">
        <f>IF(AND(O120&gt;0,(_par9+1-O120)&gt;=0),_par9+2-O120,0)</f>
        <v>0</v>
      </c>
      <c r="P121" s="1">
        <f t="shared" si="18"/>
        <v>8</v>
      </c>
      <c r="Q121" s="1">
        <f>IF(AND(Q120&gt;0,(_par10+1-Q120)&gt;=0),_par10+2-Q120,0)</f>
        <v>0</v>
      </c>
      <c r="R121" s="1">
        <f>IF(AND(R120&gt;0,(_par11+1-R120)&gt;=0),_par11+2-R120,0)</f>
        <v>2</v>
      </c>
      <c r="S121" s="1">
        <f>IF(AND(S120&gt;0,(_par12+1-S120)&gt;=0),_par12+2-S120,0)</f>
        <v>0</v>
      </c>
      <c r="T121" s="1">
        <f>IF(AND(T120&gt;0,(_par13+1-T120)&gt;=0),_par13+2-T120,0)</f>
        <v>1</v>
      </c>
      <c r="U121" s="1">
        <f>IF(AND(U120&gt;0,(_par14+1-U120)&gt;=0),_par14+2-U120,0)</f>
        <v>2</v>
      </c>
      <c r="V121" s="1">
        <f>IF(AND(V120&gt;0,(_par15+1-V120)&gt;=0),_par15+2-V120,0)</f>
        <v>2</v>
      </c>
      <c r="W121" s="1">
        <f>IF(AND(W120&gt;0,(_par16+1-W120)&gt;=0),_par16+2-W120,0)</f>
        <v>0</v>
      </c>
      <c r="X121" s="1">
        <f>IF(AND(X120&gt;0,(_par17+1-X120)&gt;=0),_par17+2-X120,0)</f>
        <v>0</v>
      </c>
      <c r="Y121" s="1">
        <f>IF(AND(Y120&gt;0,(_par18+1-Y120)&gt;=0),_par18+2-Y120,0)</f>
        <v>1</v>
      </c>
      <c r="Z121" s="1">
        <f t="shared" si="19"/>
        <v>8</v>
      </c>
      <c r="AA121" s="23">
        <f t="shared" si="20"/>
        <v>16</v>
      </c>
    </row>
    <row r="122" spans="1:27" ht="13.5" thickBot="1">
      <c r="A122" s="88"/>
      <c r="B122" s="91"/>
      <c r="C122" s="94"/>
      <c r="D122" s="97"/>
      <c r="E122" s="18"/>
      <c r="F122" s="18" t="s">
        <v>11</v>
      </c>
      <c r="G122" s="22">
        <f>IF(AND(G120&gt;0,(_par1+G119+1-G120)&gt;=0),_par1+G119+2-G120,0)</f>
        <v>1</v>
      </c>
      <c r="H122" s="22">
        <f>IF(AND(H120&gt;0,(_par2+H119+1-H120)&gt;=0),_par2+H119+2-H120,0)</f>
        <v>2</v>
      </c>
      <c r="I122" s="22">
        <f>IF(AND(I120&gt;0,(_par3+I119+1-I120)&gt;=0),_par3+I119+2-I120,0)</f>
        <v>1</v>
      </c>
      <c r="J122" s="22">
        <f>IF(AND(J120&gt;0,(_par4+J119+1-J120)&gt;=0),_par4+J119+2-J120,0)</f>
        <v>1</v>
      </c>
      <c r="K122" s="22">
        <f>IF(AND(K120&gt;0,(_par5+K119+1-K120)&gt;=0),_par5+K119+2-K120,0)</f>
        <v>0</v>
      </c>
      <c r="L122" s="22">
        <f>IF(AND(L120&gt;0,(_par6+L119+1-L120)&gt;=0),_par6+L119+2-L120,0)</f>
        <v>0</v>
      </c>
      <c r="M122" s="22">
        <f>IF(AND(M120&gt;0,(_par7+M119+1-M120)&gt;=0),_par7+M119+2-M120,0)</f>
        <v>1</v>
      </c>
      <c r="N122" s="22">
        <f>IF(AND(N120&gt;0,(_par8+N119+1-N120)&gt;=0),_par8+N119+2-N120,0)</f>
        <v>2</v>
      </c>
      <c r="O122" s="22">
        <f>IF(AND(O120&gt;0,(_par9+O119+1-O120)&gt;=0),_par9+O119+2-O120,0)</f>
        <v>0</v>
      </c>
      <c r="P122" s="22">
        <f t="shared" si="18"/>
        <v>8</v>
      </c>
      <c r="Q122" s="22">
        <f>IF(AND(Q120&gt;0,(_par10+Q119+1-Q120)&gt;=0),_par10+Q119+2-Q120,0)</f>
        <v>0</v>
      </c>
      <c r="R122" s="22">
        <f>IF(AND(R120&gt;0,(_par11+R119+1-R120)&gt;=0),_par11+R119+2-R120,0)</f>
        <v>2</v>
      </c>
      <c r="S122" s="22">
        <f>IF(AND(S120&gt;0,(_par12+S119+1-S120)&gt;=0),_par12+S119+2-S120,0)</f>
        <v>0</v>
      </c>
      <c r="T122" s="22">
        <f>IF(AND(T120&gt;0,(_par13+T119+1-T120)&gt;=0),_par13+T119+2-T120,0)</f>
        <v>1</v>
      </c>
      <c r="U122" s="22">
        <f>IF(AND(U120&gt;0,(_par14+U119+1-U120)&gt;=0),_par14+U119+2-U120,0)</f>
        <v>2</v>
      </c>
      <c r="V122" s="22">
        <f>IF(AND(V120&gt;0,(_par15+V119+1-V120)&gt;=0),_par15+V119+2-V120,0)</f>
        <v>2</v>
      </c>
      <c r="W122" s="22">
        <f>IF(AND(W120&gt;0,(_par16+W119+1-W120)&gt;=0),_par16+W119+2-W120,0)</f>
        <v>0</v>
      </c>
      <c r="X122" s="22">
        <f>IF(AND(X120&gt;0,(_par17+X119+1-X120)&gt;=0),_par17+X119+2-X120,0)</f>
        <v>0</v>
      </c>
      <c r="Y122" s="22">
        <f>IF(AND(Y120&gt;0,(_par18+Y119+1-Y120)&gt;=0),_par18+Y119+2-Y120,0)</f>
        <v>1</v>
      </c>
      <c r="Z122" s="22">
        <f t="shared" si="19"/>
        <v>8</v>
      </c>
      <c r="AA122" s="19">
        <f t="shared" si="20"/>
        <v>16</v>
      </c>
    </row>
    <row r="123" spans="1:27" ht="12.75">
      <c r="A123" s="86">
        <v>30</v>
      </c>
      <c r="B123" s="89" t="s">
        <v>51</v>
      </c>
      <c r="C123" s="92" t="s">
        <v>19</v>
      </c>
      <c r="D123" s="95" t="s">
        <v>18</v>
      </c>
      <c r="E123" s="25">
        <f>AA126</f>
        <v>0</v>
      </c>
      <c r="F123" s="24"/>
      <c r="G123" s="14">
        <f>IF(AND(F123&lt;=36,F123&gt;=0),IF(AND(F123&lt;=36,F123&gt;18),IF(index15&lt;=(F123-18),2,1),IF(index15&lt;=F123,1,0)),IF(index15&lt;=(F123-36),3,2))</f>
        <v>0</v>
      </c>
      <c r="H123" s="14">
        <f>IF(AND(F123&lt;=36,F123&gt;=0),IF(AND(F123&lt;=36,F123&gt;18),IF(index11&lt;=(F123-18),2,1),IF(index11&lt;=F123,1,0)),IF(index11&lt;=(F123-36),3,2))</f>
        <v>0</v>
      </c>
      <c r="I123" s="14">
        <f>IF(AND(F123&lt;=36,F123&gt;=0),IF(AND(F123&lt;=36,F123&gt;18),IF(index5&lt;=(F123-18),2,1),IF(index5&lt;=F123,1,0)),IF(index5&lt;=(F123-36),3,2))</f>
        <v>0</v>
      </c>
      <c r="J123" s="14">
        <f>IF(AND(F123&lt;=36,F123&gt;=0),IF(AND(F123&lt;=36,F123&gt;18),IF(index1&lt;=(F123-18),2,1),IF(index1&lt;=F123,1,0)),IF(index1&lt;=(F123-36),3,2))</f>
        <v>0</v>
      </c>
      <c r="K123" s="14">
        <f>IF(AND(F123&lt;=36,F123&gt;=0),IF(AND(F123&lt;=36,F123&gt;18),IF(index9&lt;=(F123-18),2,1),IF(index9&lt;=F123,1,0)),IF(index9&lt;=(F123-36),3,2))</f>
        <v>0</v>
      </c>
      <c r="L123" s="14">
        <f>IF(AND(F123&lt;=36,F123&gt;=0),IF(AND(F123&lt;=36,F123&gt;18),IF(index17&lt;=(F123-18),2,1),IF(index17&lt;=F123,1,0)),IF(index17&lt;=(F123-36),3,2))</f>
        <v>0</v>
      </c>
      <c r="M123" s="14">
        <f>IF(AND(F123&lt;=36,F123&gt;=0),IF(AND(F123&lt;=36,F123&gt;18),IF(index13&lt;=(F123-18),2,1),IF(index13&lt;=F123,1,0)),IF(index13&lt;=(F123-36),3,2))</f>
        <v>0</v>
      </c>
      <c r="N123" s="14">
        <f>IF(AND(F123&lt;=36,F123&gt;=0),IF(AND(F123&lt;=36,F123&gt;18),IF(index7&lt;=(F123-18),2,1),IF(index7&lt;=F123,1,0)),IF(index7&lt;=(F123-36),3,2))</f>
        <v>0</v>
      </c>
      <c r="O123" s="14">
        <f>IF(AND(F123&lt;=36,F123&gt;=0),IF(AND(F123&lt;=36,F123&gt;18),IF(index3&lt;=(F123-18),2,1),IF(index3&lt;=F123,1,0)),IF(index3&lt;=(F123-36),3,2))</f>
        <v>0</v>
      </c>
      <c r="P123" s="15">
        <f t="shared" si="18"/>
        <v>0</v>
      </c>
      <c r="Q123" s="14">
        <f>IF(AND(F123&lt;=36,F123&gt;=0),IF(AND(F123&lt;=36,F123&gt;18),IF(index16&lt;=(F123-18),2,1),IF(index16&lt;=F123,1,0)),IF(index16&lt;=(F123-36),3,2))</f>
        <v>0</v>
      </c>
      <c r="R123" s="14">
        <f>IF(AND(F123&lt;=36,F123&gt;=0),IF(AND(F123&lt;=36,F123&gt;18),IF(index12&lt;=(F123-18),2,1),IF(index12&lt;=F123,1,0)),IF(index12&lt;=(F123-36),3,2))</f>
        <v>0</v>
      </c>
      <c r="S123" s="14">
        <f>IF(AND(F123&lt;=36,F123&gt;=0),IF(AND(F123&lt;=36,F123&gt;18),IF(index6&lt;=(F123-18),2,1),IF(index6&lt;=F123,1,0)),IF(index6&lt;=(F123-36),3,2))</f>
        <v>0</v>
      </c>
      <c r="T123" s="14">
        <f>IF(AND(F123&lt;=36,F123&gt;=0),IF(AND(F123&lt;=36,F123&gt;18),IF(index2&lt;=(F123-18),2,1),IF(index2&lt;=F123,1,0)),IF(index2&lt;=(F123-36),3,2))</f>
        <v>0</v>
      </c>
      <c r="U123" s="14">
        <f>IF(AND(F123&lt;=36,F123&gt;=0),IF(AND(F123&lt;=36,F123&gt;18),IF(index10&lt;=(F123-18),2,1),IF(index10&lt;=F123,1,0)),IF(index10&lt;=(F123-36),3,2))</f>
        <v>0</v>
      </c>
      <c r="V123" s="14">
        <f>IF(AND(F123&lt;=36,F123&gt;=0),IF(AND(F123&lt;=36,F123&gt;18),IF(index18&lt;=(F123-18),2,1),IF(index18&lt;=F123,1,0)),IF(index18&lt;=(F123-36),3,2))</f>
        <v>0</v>
      </c>
      <c r="W123" s="14">
        <f>IF(AND(F123&lt;=36,F123&gt;=0),IF(AND(F123&lt;=36,F123&gt;18),IF(index14&lt;=(F123-18),2,1),IF(index14&lt;=F123,1,0)),IF(index14&lt;=(F123-36),3,2))</f>
        <v>0</v>
      </c>
      <c r="X123" s="14">
        <f>IF(AND(F123&lt;=36,F123&gt;=0),IF(AND(F123&lt;=36,F123&gt;18),IF(index8&lt;=(F123-18),2,1),IF(index8&lt;=F123,1,0)),IF(index8&lt;=(F123-36),3,2))</f>
        <v>0</v>
      </c>
      <c r="Y123" s="14">
        <f>IF(AND(F123&lt;=36,F123&gt;=0),IF(AND(F123&lt;=36,F123&gt;18),IF(index4&lt;=(F123-18),2,1),IF(index4&lt;=F123,1,0)),IF(index4&lt;=(F123-36),3,2))</f>
        <v>0</v>
      </c>
      <c r="Z123" s="15">
        <f t="shared" si="19"/>
        <v>0</v>
      </c>
      <c r="AA123" s="16">
        <f t="shared" si="20"/>
        <v>0</v>
      </c>
    </row>
    <row r="124" spans="1:27" ht="12.75">
      <c r="A124" s="87"/>
      <c r="B124" s="90"/>
      <c r="C124" s="93"/>
      <c r="D124" s="96"/>
      <c r="E124" s="26">
        <f>AA125</f>
        <v>0</v>
      </c>
      <c r="F124" s="2" t="s">
        <v>13</v>
      </c>
      <c r="G124" s="13"/>
      <c r="H124" s="13"/>
      <c r="I124" s="13"/>
      <c r="J124" s="13"/>
      <c r="K124" s="13"/>
      <c r="L124" s="13"/>
      <c r="M124" s="13"/>
      <c r="N124" s="13"/>
      <c r="O124" s="13"/>
      <c r="P124" s="1">
        <f t="shared" si="18"/>
        <v>0</v>
      </c>
      <c r="Q124" s="13"/>
      <c r="R124" s="13"/>
      <c r="S124" s="13"/>
      <c r="T124" s="13"/>
      <c r="U124" s="13"/>
      <c r="V124" s="13"/>
      <c r="W124" s="13"/>
      <c r="X124" s="13"/>
      <c r="Y124" s="13"/>
      <c r="Z124" s="1">
        <f t="shared" si="19"/>
        <v>0</v>
      </c>
      <c r="AA124" s="17">
        <f t="shared" si="20"/>
        <v>0</v>
      </c>
    </row>
    <row r="125" spans="1:27" ht="12.75">
      <c r="A125" s="87"/>
      <c r="B125" s="90"/>
      <c r="C125" s="93"/>
      <c r="D125" s="96"/>
      <c r="E125" s="21"/>
      <c r="F125" s="21" t="s">
        <v>12</v>
      </c>
      <c r="G125" s="1">
        <f>IF(AND(G124&gt;0,(_par1+1-G124)&gt;=0),_par1+2-G124,0)</f>
        <v>0</v>
      </c>
      <c r="H125" s="1">
        <f>IF(AND(H124&gt;0,(_par2+1-H124)&gt;=0),_par2+2-H124,0)</f>
        <v>0</v>
      </c>
      <c r="I125" s="1">
        <f>IF(AND(I124&gt;0,(_par3+1-I124)&gt;=0),_par3+2-I124,0)</f>
        <v>0</v>
      </c>
      <c r="J125" s="1">
        <f>IF(AND(J124&gt;0,(_par4+1-J124)&gt;=0),_par4+2-J124,0)</f>
        <v>0</v>
      </c>
      <c r="K125" s="1">
        <f>IF(AND(K124&gt;0,(_par5+1-K124)&gt;=0),_par5+2-K124,0)</f>
        <v>0</v>
      </c>
      <c r="L125" s="1">
        <f>IF(AND(L124&gt;0,(_par6+1-L124)&gt;=0),_par6+2-L124,0)</f>
        <v>0</v>
      </c>
      <c r="M125" s="1">
        <f>IF(AND(M124&gt;0,(_par7+1-M124)&gt;=0),_par7+2-M124,0)</f>
        <v>0</v>
      </c>
      <c r="N125" s="1">
        <f>IF(AND(N124&gt;0,(_par8+1-N124)&gt;=0),_par8+2-N124,0)</f>
        <v>0</v>
      </c>
      <c r="O125" s="1">
        <f>IF(AND(O124&gt;0,(_par9+1-O124)&gt;=0),_par9+2-O124,0)</f>
        <v>0</v>
      </c>
      <c r="P125" s="1">
        <f t="shared" si="18"/>
        <v>0</v>
      </c>
      <c r="Q125" s="1">
        <f>IF(AND(Q124&gt;0,(_par10+1-Q124)&gt;=0),_par10+2-Q124,0)</f>
        <v>0</v>
      </c>
      <c r="R125" s="1">
        <f>IF(AND(R124&gt;0,(_par11+1-R124)&gt;=0),_par11+2-R124,0)</f>
        <v>0</v>
      </c>
      <c r="S125" s="1">
        <f>IF(AND(S124&gt;0,(_par12+1-S124)&gt;=0),_par12+2-S124,0)</f>
        <v>0</v>
      </c>
      <c r="T125" s="1">
        <f>IF(AND(T124&gt;0,(_par13+1-T124)&gt;=0),_par13+2-T124,0)</f>
        <v>0</v>
      </c>
      <c r="U125" s="1">
        <f>IF(AND(U124&gt;0,(_par14+1-U124)&gt;=0),_par14+2-U124,0)</f>
        <v>0</v>
      </c>
      <c r="V125" s="1">
        <f>IF(AND(V124&gt;0,(_par15+1-V124)&gt;=0),_par15+2-V124,0)</f>
        <v>0</v>
      </c>
      <c r="W125" s="1">
        <f>IF(AND(W124&gt;0,(_par16+1-W124)&gt;=0),_par16+2-W124,0)</f>
        <v>0</v>
      </c>
      <c r="X125" s="1">
        <f>IF(AND(X124&gt;0,(_par17+1-X124)&gt;=0),_par17+2-X124,0)</f>
        <v>0</v>
      </c>
      <c r="Y125" s="1">
        <f>IF(AND(Y124&gt;0,(_par18+1-Y124)&gt;=0),_par18+2-Y124,0)</f>
        <v>0</v>
      </c>
      <c r="Z125" s="1">
        <f t="shared" si="19"/>
        <v>0</v>
      </c>
      <c r="AA125" s="23">
        <f t="shared" si="20"/>
        <v>0</v>
      </c>
    </row>
    <row r="126" spans="1:27" ht="13.5" thickBot="1">
      <c r="A126" s="88"/>
      <c r="B126" s="91"/>
      <c r="C126" s="94"/>
      <c r="D126" s="97"/>
      <c r="E126" s="18"/>
      <c r="F126" s="18" t="s">
        <v>11</v>
      </c>
      <c r="G126" s="22">
        <f>IF(AND(G124&gt;0,(_par1+G123+1-G124)&gt;=0),_par1+G123+2-G124,0)</f>
        <v>0</v>
      </c>
      <c r="H126" s="22">
        <f>IF(AND(H124&gt;0,(_par2+H123+1-H124)&gt;=0),_par2+H123+2-H124,0)</f>
        <v>0</v>
      </c>
      <c r="I126" s="22">
        <f>IF(AND(I124&gt;0,(_par3+I123+1-I124)&gt;=0),_par3+I123+2-I124,0)</f>
        <v>0</v>
      </c>
      <c r="J126" s="22">
        <f>IF(AND(J124&gt;0,(_par4+J123+1-J124)&gt;=0),_par4+J123+2-J124,0)</f>
        <v>0</v>
      </c>
      <c r="K126" s="22">
        <f>IF(AND(K124&gt;0,(_par5+K123+1-K124)&gt;=0),_par5+K123+2-K124,0)</f>
        <v>0</v>
      </c>
      <c r="L126" s="22">
        <f>IF(AND(L124&gt;0,(_par6+L123+1-L124)&gt;=0),_par6+L123+2-L124,0)</f>
        <v>0</v>
      </c>
      <c r="M126" s="22">
        <f>IF(AND(M124&gt;0,(_par7+M123+1-M124)&gt;=0),_par7+M123+2-M124,0)</f>
        <v>0</v>
      </c>
      <c r="N126" s="22">
        <f>IF(AND(N124&gt;0,(_par8+N123+1-N124)&gt;=0),_par8+N123+2-N124,0)</f>
        <v>0</v>
      </c>
      <c r="O126" s="22">
        <f>IF(AND(O124&gt;0,(_par9+O123+1-O124)&gt;=0),_par9+O123+2-O124,0)</f>
        <v>0</v>
      </c>
      <c r="P126" s="22">
        <f t="shared" si="18"/>
        <v>0</v>
      </c>
      <c r="Q126" s="22">
        <f>IF(AND(Q124&gt;0,(_par10+Q123+1-Q124)&gt;=0),_par10+Q123+2-Q124,0)</f>
        <v>0</v>
      </c>
      <c r="R126" s="22">
        <f>IF(AND(R124&gt;0,(_par11+R123+1-R124)&gt;=0),_par11+R123+2-R124,0)</f>
        <v>0</v>
      </c>
      <c r="S126" s="22">
        <f>IF(AND(S124&gt;0,(_par12+S123+1-S124)&gt;=0),_par12+S123+2-S124,0)</f>
        <v>0</v>
      </c>
      <c r="T126" s="22">
        <f>IF(AND(T124&gt;0,(_par13+T123+1-T124)&gt;=0),_par13+T123+2-T124,0)</f>
        <v>0</v>
      </c>
      <c r="U126" s="22">
        <f>IF(AND(U124&gt;0,(_par14+U123+1-U124)&gt;=0),_par14+U123+2-U124,0)</f>
        <v>0</v>
      </c>
      <c r="V126" s="22">
        <f>IF(AND(V124&gt;0,(_par15+V123+1-V124)&gt;=0),_par15+V123+2-V124,0)</f>
        <v>0</v>
      </c>
      <c r="W126" s="22">
        <f>IF(AND(W124&gt;0,(_par16+W123+1-W124)&gt;=0),_par16+W123+2-W124,0)</f>
        <v>0</v>
      </c>
      <c r="X126" s="22">
        <f>IF(AND(X124&gt;0,(_par17+X123+1-X124)&gt;=0),_par17+X123+2-X124,0)</f>
        <v>0</v>
      </c>
      <c r="Y126" s="22">
        <f>IF(AND(Y124&gt;0,(_par18+Y123+1-Y124)&gt;=0),_par18+Y123+2-Y124,0)</f>
        <v>0</v>
      </c>
      <c r="Z126" s="22">
        <f t="shared" si="19"/>
        <v>0</v>
      </c>
      <c r="AA126" s="19">
        <f t="shared" si="20"/>
        <v>0</v>
      </c>
    </row>
    <row r="127" spans="1:27" ht="12.75">
      <c r="A127" s="86">
        <v>31</v>
      </c>
      <c r="B127" s="89" t="s">
        <v>51</v>
      </c>
      <c r="C127" s="92" t="s">
        <v>27</v>
      </c>
      <c r="D127" s="95" t="s">
        <v>84</v>
      </c>
      <c r="E127" s="25">
        <f>AA130</f>
        <v>9</v>
      </c>
      <c r="F127" s="24"/>
      <c r="G127" s="14">
        <f>IF(AND(F127&lt;=36,F127&gt;=0),IF(AND(F127&lt;=36,F127&gt;18),IF(index15&lt;=(F127-18),2,1),IF(index15&lt;=F127,1,0)),IF(index15&lt;=(F127-36),3,2))</f>
        <v>0</v>
      </c>
      <c r="H127" s="14">
        <f>IF(AND(F127&lt;=36,F127&gt;=0),IF(AND(F127&lt;=36,F127&gt;18),IF(index11&lt;=(F127-18),2,1),IF(index11&lt;=F127,1,0)),IF(index11&lt;=(F127-36),3,2))</f>
        <v>0</v>
      </c>
      <c r="I127" s="14">
        <f>IF(AND(F127&lt;=36,F127&gt;=0),IF(AND(F127&lt;=36,F127&gt;18),IF(index5&lt;=(F127-18),2,1),IF(index5&lt;=F127,1,0)),IF(index5&lt;=(F127-36),3,2))</f>
        <v>0</v>
      </c>
      <c r="J127" s="14">
        <f>IF(AND(F127&lt;=36,F127&gt;=0),IF(AND(F127&lt;=36,F127&gt;18),IF(index1&lt;=(F127-18),2,1),IF(index1&lt;=F127,1,0)),IF(index1&lt;=(F127-36),3,2))</f>
        <v>0</v>
      </c>
      <c r="K127" s="14">
        <f>IF(AND(F127&lt;=36,F127&gt;=0),IF(AND(F127&lt;=36,F127&gt;18),IF(index9&lt;=(F127-18),2,1),IF(index9&lt;=F127,1,0)),IF(index9&lt;=(F127-36),3,2))</f>
        <v>0</v>
      </c>
      <c r="L127" s="14">
        <f>IF(AND(F127&lt;=36,F127&gt;=0),IF(AND(F127&lt;=36,F127&gt;18),IF(index17&lt;=(F127-18),2,1),IF(index17&lt;=F127,1,0)),IF(index17&lt;=(F127-36),3,2))</f>
        <v>0</v>
      </c>
      <c r="M127" s="14">
        <f>IF(AND(F127&lt;=36,F127&gt;=0),IF(AND(F127&lt;=36,F127&gt;18),IF(index13&lt;=(F127-18),2,1),IF(index13&lt;=F127,1,0)),IF(index13&lt;=(F127-36),3,2))</f>
        <v>0</v>
      </c>
      <c r="N127" s="14">
        <f>IF(AND(F127&lt;=36,F127&gt;=0),IF(AND(F127&lt;=36,F127&gt;18),IF(index7&lt;=(F127-18),2,1),IF(index7&lt;=F127,1,0)),IF(index7&lt;=(F127-36),3,2))</f>
        <v>0</v>
      </c>
      <c r="O127" s="14">
        <f>IF(AND(F127&lt;=36,F127&gt;=0),IF(AND(F127&lt;=36,F127&gt;18),IF(index3&lt;=(F127-18),2,1),IF(index3&lt;=F127,1,0)),IF(index3&lt;=(F127-36),3,2))</f>
        <v>0</v>
      </c>
      <c r="P127" s="15">
        <f t="shared" si="18"/>
        <v>0</v>
      </c>
      <c r="Q127" s="14">
        <f>IF(AND(F127&lt;=36,F127&gt;=0),IF(AND(F127&lt;=36,F127&gt;18),IF(index16&lt;=(F127-18),2,1),IF(index16&lt;=F127,1,0)),IF(index16&lt;=(F127-36),3,2))</f>
        <v>0</v>
      </c>
      <c r="R127" s="14">
        <f>IF(AND(F127&lt;=36,F127&gt;=0),IF(AND(F127&lt;=36,F127&gt;18),IF(index12&lt;=(F127-18),2,1),IF(index12&lt;=F127,1,0)),IF(index12&lt;=(F127-36),3,2))</f>
        <v>0</v>
      </c>
      <c r="S127" s="14">
        <f>IF(AND(F127&lt;=36,F127&gt;=0),IF(AND(F127&lt;=36,F127&gt;18),IF(index6&lt;=(F127-18),2,1),IF(index6&lt;=F127,1,0)),IF(index6&lt;=(F127-36),3,2))</f>
        <v>0</v>
      </c>
      <c r="T127" s="14">
        <f>IF(AND(F127&lt;=36,F127&gt;=0),IF(AND(F127&lt;=36,F127&gt;18),IF(index2&lt;=(F127-18),2,1),IF(index2&lt;=F127,1,0)),IF(index2&lt;=(F127-36),3,2))</f>
        <v>0</v>
      </c>
      <c r="U127" s="14">
        <f>IF(AND(F127&lt;=36,F127&gt;=0),IF(AND(F127&lt;=36,F127&gt;18),IF(index10&lt;=(F127-18),2,1),IF(index10&lt;=F127,1,0)),IF(index10&lt;=(F127-36),3,2))</f>
        <v>0</v>
      </c>
      <c r="V127" s="14">
        <f>IF(AND(F127&lt;=36,F127&gt;=0),IF(AND(F127&lt;=36,F127&gt;18),IF(index18&lt;=(F127-18),2,1),IF(index18&lt;=F127,1,0)),IF(index18&lt;=(F127-36),3,2))</f>
        <v>0</v>
      </c>
      <c r="W127" s="14">
        <f>IF(AND(F127&lt;=36,F127&gt;=0),IF(AND(F127&lt;=36,F127&gt;18),IF(index14&lt;=(F127-18),2,1),IF(index14&lt;=F127,1,0)),IF(index14&lt;=(F127-36),3,2))</f>
        <v>0</v>
      </c>
      <c r="X127" s="14">
        <f>IF(AND(F127&lt;=36,F127&gt;=0),IF(AND(F127&lt;=36,F127&gt;18),IF(index8&lt;=(F127-18),2,1),IF(index8&lt;=F127,1,0)),IF(index8&lt;=(F127-36),3,2))</f>
        <v>0</v>
      </c>
      <c r="Y127" s="14">
        <f>IF(AND(F127&lt;=36,F127&gt;=0),IF(AND(F127&lt;=36,F127&gt;18),IF(index4&lt;=(F127-18),2,1),IF(index4&lt;=F127,1,0)),IF(index4&lt;=(F127-36),3,2))</f>
        <v>0</v>
      </c>
      <c r="Z127" s="15">
        <f t="shared" si="19"/>
        <v>0</v>
      </c>
      <c r="AA127" s="16">
        <f t="shared" si="20"/>
        <v>0</v>
      </c>
    </row>
    <row r="128" spans="1:27" ht="12.75">
      <c r="A128" s="87"/>
      <c r="B128" s="90"/>
      <c r="C128" s="93"/>
      <c r="D128" s="96"/>
      <c r="E128" s="26">
        <f>AA129</f>
        <v>9</v>
      </c>
      <c r="F128" s="2" t="s">
        <v>13</v>
      </c>
      <c r="G128" s="13">
        <v>8</v>
      </c>
      <c r="H128" s="13">
        <v>6</v>
      </c>
      <c r="I128" s="13">
        <v>4</v>
      </c>
      <c r="J128" s="13">
        <v>6</v>
      </c>
      <c r="K128" s="13">
        <v>5</v>
      </c>
      <c r="L128" s="13">
        <v>6</v>
      </c>
      <c r="M128" s="13">
        <v>6</v>
      </c>
      <c r="N128" s="13">
        <v>3</v>
      </c>
      <c r="O128" s="13">
        <v>8</v>
      </c>
      <c r="P128" s="1">
        <f t="shared" si="18"/>
        <v>52</v>
      </c>
      <c r="Q128" s="13">
        <v>6</v>
      </c>
      <c r="R128" s="13">
        <v>5</v>
      </c>
      <c r="S128" s="13">
        <v>5</v>
      </c>
      <c r="T128" s="13">
        <v>5</v>
      </c>
      <c r="U128" s="13">
        <v>8</v>
      </c>
      <c r="V128" s="13">
        <v>5</v>
      </c>
      <c r="W128" s="13">
        <v>5</v>
      </c>
      <c r="X128" s="13">
        <v>6</v>
      </c>
      <c r="Y128" s="13">
        <v>6</v>
      </c>
      <c r="Z128" s="1">
        <f t="shared" si="19"/>
        <v>51</v>
      </c>
      <c r="AA128" s="17">
        <f t="shared" si="20"/>
        <v>103</v>
      </c>
    </row>
    <row r="129" spans="1:27" ht="12.75">
      <c r="A129" s="87"/>
      <c r="B129" s="90"/>
      <c r="C129" s="93"/>
      <c r="D129" s="96"/>
      <c r="E129" s="21"/>
      <c r="F129" s="21" t="s">
        <v>12</v>
      </c>
      <c r="G129" s="1">
        <f>IF(AND(G128&gt;0,(_par1+1-G128)&gt;=0),_par1+2-G128,0)</f>
        <v>0</v>
      </c>
      <c r="H129" s="1">
        <f>IF(AND(H128&gt;0,(_par2+1-H128)&gt;=0),_par2+2-H128,0)</f>
        <v>0</v>
      </c>
      <c r="I129" s="1">
        <f>IF(AND(I128&gt;0,(_par3+1-I128)&gt;=0),_par3+2-I128,0)</f>
        <v>2</v>
      </c>
      <c r="J129" s="1">
        <f>IF(AND(J128&gt;0,(_par4+1-J128)&gt;=0),_par4+2-J128,0)</f>
        <v>0</v>
      </c>
      <c r="K129" s="1">
        <f>IF(AND(K128&gt;0,(_par5+1-K128)&gt;=0),_par5+2-K128,0)</f>
        <v>0</v>
      </c>
      <c r="L129" s="1">
        <f>IF(AND(L128&gt;0,(_par6+1-L128)&gt;=0),_par6+2-L128,0)</f>
        <v>0</v>
      </c>
      <c r="M129" s="1">
        <f>IF(AND(M128&gt;0,(_par7+1-M128)&gt;=0),_par7+2-M128,0)</f>
        <v>1</v>
      </c>
      <c r="N129" s="1">
        <f>IF(AND(N128&gt;0,(_par8+1-N128)&gt;=0),_par8+2-N128,0)</f>
        <v>2</v>
      </c>
      <c r="O129" s="1">
        <f>IF(AND(O128&gt;0,(_par9+1-O128)&gt;=0),_par9+2-O128,0)</f>
        <v>0</v>
      </c>
      <c r="P129" s="1">
        <f t="shared" si="18"/>
        <v>5</v>
      </c>
      <c r="Q129" s="1">
        <f>IF(AND(Q128&gt;0,(_par10+1-Q128)&gt;=0),_par10+2-Q128,0)</f>
        <v>1</v>
      </c>
      <c r="R129" s="1">
        <f>IF(AND(R128&gt;0,(_par11+1-R128)&gt;=0),_par11+2-R128,0)</f>
        <v>0</v>
      </c>
      <c r="S129" s="1">
        <f>IF(AND(S128&gt;0,(_par12+1-S128)&gt;=0),_par12+2-S128,0)</f>
        <v>1</v>
      </c>
      <c r="T129" s="1">
        <f>IF(AND(T128&gt;0,(_par13+1-T128)&gt;=0),_par13+2-T128,0)</f>
        <v>1</v>
      </c>
      <c r="U129" s="1">
        <f>IF(AND(U128&gt;0,(_par14+1-U128)&gt;=0),_par14+2-U128,0)</f>
        <v>0</v>
      </c>
      <c r="V129" s="1">
        <f>IF(AND(V128&gt;0,(_par15+1-V128)&gt;=0),_par15+2-V128,0)</f>
        <v>0</v>
      </c>
      <c r="W129" s="1">
        <f>IF(AND(W128&gt;0,(_par16+1-W128)&gt;=0),_par16+2-W128,0)</f>
        <v>1</v>
      </c>
      <c r="X129" s="1">
        <f>IF(AND(X128&gt;0,(_par17+1-X128)&gt;=0),_par17+2-X128,0)</f>
        <v>0</v>
      </c>
      <c r="Y129" s="1">
        <f>IF(AND(Y128&gt;0,(_par18+1-Y128)&gt;=0),_par18+2-Y128,0)</f>
        <v>0</v>
      </c>
      <c r="Z129" s="1">
        <f t="shared" si="19"/>
        <v>4</v>
      </c>
      <c r="AA129" s="23">
        <f t="shared" si="20"/>
        <v>9</v>
      </c>
    </row>
    <row r="130" spans="1:27" ht="13.5" thickBot="1">
      <c r="A130" s="88"/>
      <c r="B130" s="91"/>
      <c r="C130" s="94"/>
      <c r="D130" s="97"/>
      <c r="E130" s="18"/>
      <c r="F130" s="18" t="s">
        <v>11</v>
      </c>
      <c r="G130" s="22">
        <f>IF(AND(G128&gt;0,(_par1+G127+1-G128)&gt;=0),_par1+G127+2-G128,0)</f>
        <v>0</v>
      </c>
      <c r="H130" s="22">
        <f>IF(AND(H128&gt;0,(_par2+H127+1-H128)&gt;=0),_par2+H127+2-H128,0)</f>
        <v>0</v>
      </c>
      <c r="I130" s="22">
        <f>IF(AND(I128&gt;0,(_par3+I127+1-I128)&gt;=0),_par3+I127+2-I128,0)</f>
        <v>2</v>
      </c>
      <c r="J130" s="22">
        <f>IF(AND(J128&gt;0,(_par4+J127+1-J128)&gt;=0),_par4+J127+2-J128,0)</f>
        <v>0</v>
      </c>
      <c r="K130" s="22">
        <f>IF(AND(K128&gt;0,(_par5+K127+1-K128)&gt;=0),_par5+K127+2-K128,0)</f>
        <v>0</v>
      </c>
      <c r="L130" s="22">
        <f>IF(AND(L128&gt;0,(_par6+L127+1-L128)&gt;=0),_par6+L127+2-L128,0)</f>
        <v>0</v>
      </c>
      <c r="M130" s="22">
        <f>IF(AND(M128&gt;0,(_par7+M127+1-M128)&gt;=0),_par7+M127+2-M128,0)</f>
        <v>1</v>
      </c>
      <c r="N130" s="22">
        <f>IF(AND(N128&gt;0,(_par8+N127+1-N128)&gt;=0),_par8+N127+2-N128,0)</f>
        <v>2</v>
      </c>
      <c r="O130" s="22">
        <f>IF(AND(O128&gt;0,(_par9+O127+1-O128)&gt;=0),_par9+O127+2-O128,0)</f>
        <v>0</v>
      </c>
      <c r="P130" s="22">
        <f t="shared" si="18"/>
        <v>5</v>
      </c>
      <c r="Q130" s="22">
        <f>IF(AND(Q128&gt;0,(_par10+Q127+1-Q128)&gt;=0),_par10+Q127+2-Q128,0)</f>
        <v>1</v>
      </c>
      <c r="R130" s="22">
        <f>IF(AND(R128&gt;0,(_par11+R127+1-R128)&gt;=0),_par11+R127+2-R128,0)</f>
        <v>0</v>
      </c>
      <c r="S130" s="22">
        <f>IF(AND(S128&gt;0,(_par12+S127+1-S128)&gt;=0),_par12+S127+2-S128,0)</f>
        <v>1</v>
      </c>
      <c r="T130" s="22">
        <f>IF(AND(T128&gt;0,(_par13+T127+1-T128)&gt;=0),_par13+T127+2-T128,0)</f>
        <v>1</v>
      </c>
      <c r="U130" s="22">
        <f>IF(AND(U128&gt;0,(_par14+U127+1-U128)&gt;=0),_par14+U127+2-U128,0)</f>
        <v>0</v>
      </c>
      <c r="V130" s="22">
        <f>IF(AND(V128&gt;0,(_par15+V127+1-V128)&gt;=0),_par15+V127+2-V128,0)</f>
        <v>0</v>
      </c>
      <c r="W130" s="22">
        <f>IF(AND(W128&gt;0,(_par16+W127+1-W128)&gt;=0),_par16+W127+2-W128,0)</f>
        <v>1</v>
      </c>
      <c r="X130" s="22">
        <f>IF(AND(X128&gt;0,(_par17+X127+1-X128)&gt;=0),_par17+X127+2-X128,0)</f>
        <v>0</v>
      </c>
      <c r="Y130" s="22">
        <f>IF(AND(Y128&gt;0,(_par18+Y127+1-Y128)&gt;=0),_par18+Y127+2-Y128,0)</f>
        <v>0</v>
      </c>
      <c r="Z130" s="22">
        <f t="shared" si="19"/>
        <v>4</v>
      </c>
      <c r="AA130" s="19">
        <f t="shared" si="20"/>
        <v>9</v>
      </c>
    </row>
    <row r="131" spans="1:27" ht="12.75">
      <c r="A131" s="86">
        <v>32</v>
      </c>
      <c r="B131" s="89" t="s">
        <v>51</v>
      </c>
      <c r="C131" s="92" t="s">
        <v>48</v>
      </c>
      <c r="D131" s="95" t="s">
        <v>47</v>
      </c>
      <c r="E131" s="25">
        <f>AA134</f>
        <v>8</v>
      </c>
      <c r="F131" s="24"/>
      <c r="G131" s="14">
        <f>IF(AND(F131&lt;=36,F131&gt;=0),IF(AND(F131&lt;=36,F131&gt;18),IF(index15&lt;=(F131-18),2,1),IF(index15&lt;=F131,1,0)),IF(index15&lt;=(F131-36),3,2))</f>
        <v>0</v>
      </c>
      <c r="H131" s="14">
        <f>IF(AND(F131&lt;=36,F131&gt;=0),IF(AND(F131&lt;=36,F131&gt;18),IF(index11&lt;=(F131-18),2,1),IF(index11&lt;=F131,1,0)),IF(index11&lt;=(F131-36),3,2))</f>
        <v>0</v>
      </c>
      <c r="I131" s="14">
        <f>IF(AND(F131&lt;=36,F131&gt;=0),IF(AND(F131&lt;=36,F131&gt;18),IF(index5&lt;=(F131-18),2,1),IF(index5&lt;=F131,1,0)),IF(index5&lt;=(F131-36),3,2))</f>
        <v>0</v>
      </c>
      <c r="J131" s="14">
        <f>IF(AND(F131&lt;=36,F131&gt;=0),IF(AND(F131&lt;=36,F131&gt;18),IF(index1&lt;=(F131-18),2,1),IF(index1&lt;=F131,1,0)),IF(index1&lt;=(F131-36),3,2))</f>
        <v>0</v>
      </c>
      <c r="K131" s="14">
        <f>IF(AND(F131&lt;=36,F131&gt;=0),IF(AND(F131&lt;=36,F131&gt;18),IF(index9&lt;=(F131-18),2,1),IF(index9&lt;=F131,1,0)),IF(index9&lt;=(F131-36),3,2))</f>
        <v>0</v>
      </c>
      <c r="L131" s="14">
        <f>IF(AND(F131&lt;=36,F131&gt;=0),IF(AND(F131&lt;=36,F131&gt;18),IF(index17&lt;=(F131-18),2,1),IF(index17&lt;=F131,1,0)),IF(index17&lt;=(F131-36),3,2))</f>
        <v>0</v>
      </c>
      <c r="M131" s="14">
        <f>IF(AND(F131&lt;=36,F131&gt;=0),IF(AND(F131&lt;=36,F131&gt;18),IF(index13&lt;=(F131-18),2,1),IF(index13&lt;=F131,1,0)),IF(index13&lt;=(F131-36),3,2))</f>
        <v>0</v>
      </c>
      <c r="N131" s="14">
        <f>IF(AND(F131&lt;=36,F131&gt;=0),IF(AND(F131&lt;=36,F131&gt;18),IF(index7&lt;=(F131-18),2,1),IF(index7&lt;=F131,1,0)),IF(index7&lt;=(F131-36),3,2))</f>
        <v>0</v>
      </c>
      <c r="O131" s="14">
        <f>IF(AND(F131&lt;=36,F131&gt;=0),IF(AND(F131&lt;=36,F131&gt;18),IF(index3&lt;=(F131-18),2,1),IF(index3&lt;=F131,1,0)),IF(index3&lt;=(F131-36),3,2))</f>
        <v>0</v>
      </c>
      <c r="P131" s="15">
        <f>SUM(G131:O131)</f>
        <v>0</v>
      </c>
      <c r="Q131" s="14">
        <f>IF(AND(F131&lt;=36,F131&gt;=0),IF(AND(F131&lt;=36,F131&gt;18),IF(index16&lt;=(F131-18),2,1),IF(index16&lt;=F131,1,0)),IF(index16&lt;=(F131-36),3,2))</f>
        <v>0</v>
      </c>
      <c r="R131" s="14">
        <f>IF(AND(F131&lt;=36,F131&gt;=0),IF(AND(F131&lt;=36,F131&gt;18),IF(index12&lt;=(F131-18),2,1),IF(index12&lt;=F131,1,0)),IF(index12&lt;=(F131-36),3,2))</f>
        <v>0</v>
      </c>
      <c r="S131" s="14">
        <f>IF(AND(F131&lt;=36,F131&gt;=0),IF(AND(F131&lt;=36,F131&gt;18),IF(index6&lt;=(F131-18),2,1),IF(index6&lt;=F131,1,0)),IF(index6&lt;=(F131-36),3,2))</f>
        <v>0</v>
      </c>
      <c r="T131" s="14">
        <f>IF(AND(F131&lt;=36,F131&gt;=0),IF(AND(F131&lt;=36,F131&gt;18),IF(index2&lt;=(F131-18),2,1),IF(index2&lt;=F131,1,0)),IF(index2&lt;=(F131-36),3,2))</f>
        <v>0</v>
      </c>
      <c r="U131" s="14">
        <f>IF(AND(F131&lt;=36,F131&gt;=0),IF(AND(F131&lt;=36,F131&gt;18),IF(index10&lt;=(F131-18),2,1),IF(index10&lt;=F131,1,0)),IF(index10&lt;=(F131-36),3,2))</f>
        <v>0</v>
      </c>
      <c r="V131" s="14">
        <f>IF(AND(F131&lt;=36,F131&gt;=0),IF(AND(F131&lt;=36,F131&gt;18),IF(index18&lt;=(F131-18),2,1),IF(index18&lt;=F131,1,0)),IF(index18&lt;=(F131-36),3,2))</f>
        <v>0</v>
      </c>
      <c r="W131" s="14">
        <f>IF(AND(F131&lt;=36,F131&gt;=0),IF(AND(F131&lt;=36,F131&gt;18),IF(index14&lt;=(F131-18),2,1),IF(index14&lt;=F131,1,0)),IF(index14&lt;=(F131-36),3,2))</f>
        <v>0</v>
      </c>
      <c r="X131" s="14">
        <f>IF(AND(F131&lt;=36,F131&gt;=0),IF(AND(F131&lt;=36,F131&gt;18),IF(index8&lt;=(F131-18),2,1),IF(index8&lt;=F131,1,0)),IF(index8&lt;=(F131-36),3,2))</f>
        <v>0</v>
      </c>
      <c r="Y131" s="14">
        <f>IF(AND(F131&lt;=36,F131&gt;=0),IF(AND(F131&lt;=36,F131&gt;18),IF(index4&lt;=(F131-18),2,1),IF(index4&lt;=F131,1,0)),IF(index4&lt;=(F131-36),3,2))</f>
        <v>0</v>
      </c>
      <c r="Z131" s="15">
        <f>SUM(Q131:Y131)</f>
        <v>0</v>
      </c>
      <c r="AA131" s="16">
        <f>P131+Z131</f>
        <v>0</v>
      </c>
    </row>
    <row r="132" spans="1:27" ht="12.75">
      <c r="A132" s="87"/>
      <c r="B132" s="90"/>
      <c r="C132" s="93"/>
      <c r="D132" s="96"/>
      <c r="E132" s="26">
        <f>AA133</f>
        <v>8</v>
      </c>
      <c r="F132" s="2" t="s">
        <v>13</v>
      </c>
      <c r="G132" s="13">
        <v>7</v>
      </c>
      <c r="H132" s="13">
        <v>5</v>
      </c>
      <c r="I132" s="13">
        <v>7</v>
      </c>
      <c r="J132" s="13">
        <v>6</v>
      </c>
      <c r="K132" s="13">
        <v>4</v>
      </c>
      <c r="L132" s="13">
        <v>5</v>
      </c>
      <c r="M132" s="13">
        <v>7</v>
      </c>
      <c r="N132" s="13">
        <v>3</v>
      </c>
      <c r="O132" s="13">
        <v>7</v>
      </c>
      <c r="P132" s="1">
        <f>SUM(G132:O132)</f>
        <v>51</v>
      </c>
      <c r="Q132" s="13">
        <v>8</v>
      </c>
      <c r="R132" s="13">
        <v>5</v>
      </c>
      <c r="S132" s="13">
        <v>8</v>
      </c>
      <c r="T132" s="13">
        <v>9</v>
      </c>
      <c r="U132" s="13">
        <v>7</v>
      </c>
      <c r="V132" s="13">
        <v>5</v>
      </c>
      <c r="W132" s="13">
        <v>5</v>
      </c>
      <c r="X132" s="13">
        <v>7</v>
      </c>
      <c r="Y132" s="13">
        <v>4</v>
      </c>
      <c r="Z132" s="1">
        <f>SUM(Q132:Y132)</f>
        <v>58</v>
      </c>
      <c r="AA132" s="17">
        <f>P132+Z132</f>
        <v>109</v>
      </c>
    </row>
    <row r="133" spans="1:27" ht="12.75">
      <c r="A133" s="87"/>
      <c r="B133" s="90"/>
      <c r="C133" s="93"/>
      <c r="D133" s="96"/>
      <c r="E133" s="21"/>
      <c r="F133" s="21" t="s">
        <v>12</v>
      </c>
      <c r="G133" s="1">
        <f>IF(AND(G132&gt;0,(_par1+1-G132)&gt;=0),_par1+2-G132,0)</f>
        <v>0</v>
      </c>
      <c r="H133" s="1">
        <f>IF(AND(H132&gt;0,(_par2+1-H132)&gt;=0),_par2+2-H132,0)</f>
        <v>1</v>
      </c>
      <c r="I133" s="1">
        <f>IF(AND(I132&gt;0,(_par3+1-I132)&gt;=0),_par3+2-I132,0)</f>
        <v>0</v>
      </c>
      <c r="J133" s="1">
        <f>IF(AND(J132&gt;0,(_par4+1-J132)&gt;=0),_par4+2-J132,0)</f>
        <v>0</v>
      </c>
      <c r="K133" s="1">
        <f>IF(AND(K132&gt;0,(_par5+1-K132)&gt;=0),_par5+2-K132,0)</f>
        <v>1</v>
      </c>
      <c r="L133" s="1">
        <f>IF(AND(L132&gt;0,(_par6+1-L132)&gt;=0),_par6+2-L132,0)</f>
        <v>1</v>
      </c>
      <c r="M133" s="1">
        <f>IF(AND(M132&gt;0,(_par7+1-M132)&gt;=0),_par7+2-M132,0)</f>
        <v>0</v>
      </c>
      <c r="N133" s="1">
        <f>IF(AND(N132&gt;0,(_par8+1-N132)&gt;=0),_par8+2-N132,0)</f>
        <v>2</v>
      </c>
      <c r="O133" s="1">
        <f>IF(AND(O132&gt;0,(_par9+1-O132)&gt;=0),_par9+2-O132,0)</f>
        <v>0</v>
      </c>
      <c r="P133" s="1">
        <f>SUM(G133:O133)</f>
        <v>5</v>
      </c>
      <c r="Q133" s="1">
        <f>IF(AND(Q132&gt;0,(_par10+1-Q132)&gt;=0),_par10+2-Q132,0)</f>
        <v>0</v>
      </c>
      <c r="R133" s="1">
        <f>IF(AND(R132&gt;0,(_par11+1-R132)&gt;=0),_par11+2-R132,0)</f>
        <v>0</v>
      </c>
      <c r="S133" s="1">
        <f>IF(AND(S132&gt;0,(_par12+1-S132)&gt;=0),_par12+2-S132,0)</f>
        <v>0</v>
      </c>
      <c r="T133" s="1">
        <f>IF(AND(T132&gt;0,(_par13+1-T132)&gt;=0),_par13+2-T132,0)</f>
        <v>0</v>
      </c>
      <c r="U133" s="1">
        <f>IF(AND(U132&gt;0,(_par14+1-U132)&gt;=0),_par14+2-U132,0)</f>
        <v>0</v>
      </c>
      <c r="V133" s="1">
        <f>IF(AND(V132&gt;0,(_par15+1-V132)&gt;=0),_par15+2-V132,0)</f>
        <v>0</v>
      </c>
      <c r="W133" s="1">
        <f>IF(AND(W132&gt;0,(_par16+1-W132)&gt;=0),_par16+2-W132,0)</f>
        <v>1</v>
      </c>
      <c r="X133" s="1">
        <f>IF(AND(X132&gt;0,(_par17+1-X132)&gt;=0),_par17+2-X132,0)</f>
        <v>0</v>
      </c>
      <c r="Y133" s="1">
        <f>IF(AND(Y132&gt;0,(_par18+1-Y132)&gt;=0),_par18+2-Y132,0)</f>
        <v>2</v>
      </c>
      <c r="Z133" s="1">
        <f>SUM(Q133:Y133)</f>
        <v>3</v>
      </c>
      <c r="AA133" s="23">
        <f>P133+Z133</f>
        <v>8</v>
      </c>
    </row>
    <row r="134" spans="1:27" ht="13.5" thickBot="1">
      <c r="A134" s="88"/>
      <c r="B134" s="91"/>
      <c r="C134" s="94"/>
      <c r="D134" s="97"/>
      <c r="E134" s="18"/>
      <c r="F134" s="18" t="s">
        <v>11</v>
      </c>
      <c r="G134" s="22">
        <f>IF(AND(G132&gt;0,(_par1+G131+1-G132)&gt;=0),_par1+G131+2-G132,0)</f>
        <v>0</v>
      </c>
      <c r="H134" s="22">
        <f>IF(AND(H132&gt;0,(_par2+H131+1-H132)&gt;=0),_par2+H131+2-H132,0)</f>
        <v>1</v>
      </c>
      <c r="I134" s="22">
        <f>IF(AND(I132&gt;0,(_par3+I131+1-I132)&gt;=0),_par3+I131+2-I132,0)</f>
        <v>0</v>
      </c>
      <c r="J134" s="22">
        <f>IF(AND(J132&gt;0,(_par4+J131+1-J132)&gt;=0),_par4+J131+2-J132,0)</f>
        <v>0</v>
      </c>
      <c r="K134" s="22">
        <f>IF(AND(K132&gt;0,(_par5+K131+1-K132)&gt;=0),_par5+K131+2-K132,0)</f>
        <v>1</v>
      </c>
      <c r="L134" s="22">
        <f>IF(AND(L132&gt;0,(_par6+L131+1-L132)&gt;=0),_par6+L131+2-L132,0)</f>
        <v>1</v>
      </c>
      <c r="M134" s="22">
        <f>IF(AND(M132&gt;0,(_par7+M131+1-M132)&gt;=0),_par7+M131+2-M132,0)</f>
        <v>0</v>
      </c>
      <c r="N134" s="22">
        <f>IF(AND(N132&gt;0,(_par8+N131+1-N132)&gt;=0),_par8+N131+2-N132,0)</f>
        <v>2</v>
      </c>
      <c r="O134" s="22">
        <f>IF(AND(O132&gt;0,(_par9+O131+1-O132)&gt;=0),_par9+O131+2-O132,0)</f>
        <v>0</v>
      </c>
      <c r="P134" s="22">
        <f>SUM(G134:O134)</f>
        <v>5</v>
      </c>
      <c r="Q134" s="22">
        <f>IF(AND(Q132&gt;0,(_par10+Q131+1-Q132)&gt;=0),_par10+Q131+2-Q132,0)</f>
        <v>0</v>
      </c>
      <c r="R134" s="22">
        <f>IF(AND(R132&gt;0,(_par11+R131+1-R132)&gt;=0),_par11+R131+2-R132,0)</f>
        <v>0</v>
      </c>
      <c r="S134" s="22">
        <f>IF(AND(S132&gt;0,(_par12+S131+1-S132)&gt;=0),_par12+S131+2-S132,0)</f>
        <v>0</v>
      </c>
      <c r="T134" s="22">
        <f>IF(AND(T132&gt;0,(_par13+T131+1-T132)&gt;=0),_par13+T131+2-T132,0)</f>
        <v>0</v>
      </c>
      <c r="U134" s="22">
        <f>IF(AND(U132&gt;0,(_par14+U131+1-U132)&gt;=0),_par14+U131+2-U132,0)</f>
        <v>0</v>
      </c>
      <c r="V134" s="22">
        <f>IF(AND(V132&gt;0,(_par15+V131+1-V132)&gt;=0),_par15+V131+2-V132,0)</f>
        <v>0</v>
      </c>
      <c r="W134" s="22">
        <f>IF(AND(W132&gt;0,(_par16+W131+1-W132)&gt;=0),_par16+W131+2-W132,0)</f>
        <v>1</v>
      </c>
      <c r="X134" s="22">
        <f>IF(AND(X132&gt;0,(_par17+X131+1-X132)&gt;=0),_par17+X131+2-X132,0)</f>
        <v>0</v>
      </c>
      <c r="Y134" s="22">
        <f>IF(AND(Y132&gt;0,(_par18+Y131+1-Y132)&gt;=0),_par18+Y131+2-Y132,0)</f>
        <v>2</v>
      </c>
      <c r="Z134" s="22">
        <f>SUM(Q134:Y134)</f>
        <v>3</v>
      </c>
      <c r="AA134" s="19">
        <f>P134+Z134</f>
        <v>8</v>
      </c>
    </row>
  </sheetData>
  <sheetProtection/>
  <mergeCells count="132">
    <mergeCell ref="A131:A134"/>
    <mergeCell ref="B131:B134"/>
    <mergeCell ref="C131:C134"/>
    <mergeCell ref="D131:D134"/>
    <mergeCell ref="C123:C126"/>
    <mergeCell ref="D123:D126"/>
    <mergeCell ref="A127:A130"/>
    <mergeCell ref="B127:B130"/>
    <mergeCell ref="C127:C130"/>
    <mergeCell ref="D127:D130"/>
    <mergeCell ref="A115:A118"/>
    <mergeCell ref="B115:B118"/>
    <mergeCell ref="C115:C118"/>
    <mergeCell ref="D115:D118"/>
    <mergeCell ref="A119:A122"/>
    <mergeCell ref="A123:A126"/>
    <mergeCell ref="B119:B122"/>
    <mergeCell ref="C119:C122"/>
    <mergeCell ref="D119:D122"/>
    <mergeCell ref="B123:B126"/>
    <mergeCell ref="A107:A110"/>
    <mergeCell ref="B107:B110"/>
    <mergeCell ref="C107:C110"/>
    <mergeCell ref="D107:D110"/>
    <mergeCell ref="A111:A114"/>
    <mergeCell ref="B111:B114"/>
    <mergeCell ref="C111:C114"/>
    <mergeCell ref="D111:D114"/>
    <mergeCell ref="A99:A102"/>
    <mergeCell ref="B99:B102"/>
    <mergeCell ref="A103:A106"/>
    <mergeCell ref="B103:B106"/>
    <mergeCell ref="C103:C106"/>
    <mergeCell ref="D103:D106"/>
    <mergeCell ref="C99:C102"/>
    <mergeCell ref="D99:D102"/>
    <mergeCell ref="A91:A94"/>
    <mergeCell ref="B91:B94"/>
    <mergeCell ref="C91:C94"/>
    <mergeCell ref="D91:D94"/>
    <mergeCell ref="A95:A98"/>
    <mergeCell ref="B95:B98"/>
    <mergeCell ref="C95:C98"/>
    <mergeCell ref="D95:D98"/>
    <mergeCell ref="A83:A86"/>
    <mergeCell ref="B83:B86"/>
    <mergeCell ref="C83:C86"/>
    <mergeCell ref="D83:D86"/>
    <mergeCell ref="A87:A90"/>
    <mergeCell ref="B87:B90"/>
    <mergeCell ref="C87:C90"/>
    <mergeCell ref="D87:D90"/>
    <mergeCell ref="C3:D3"/>
    <mergeCell ref="A2:AA2"/>
    <mergeCell ref="C6:D6"/>
    <mergeCell ref="C7:C10"/>
    <mergeCell ref="D7:D10"/>
    <mergeCell ref="A7:A10"/>
    <mergeCell ref="B7:B10"/>
    <mergeCell ref="G6:AA6"/>
    <mergeCell ref="A11:A14"/>
    <mergeCell ref="B11:B14"/>
    <mergeCell ref="C11:C14"/>
    <mergeCell ref="D11:D14"/>
    <mergeCell ref="A15:A18"/>
    <mergeCell ref="B15:B18"/>
    <mergeCell ref="C15:C18"/>
    <mergeCell ref="D15:D18"/>
    <mergeCell ref="C19:C22"/>
    <mergeCell ref="D19:D22"/>
    <mergeCell ref="A23:A26"/>
    <mergeCell ref="B23:B26"/>
    <mergeCell ref="C23:C26"/>
    <mergeCell ref="D23:D26"/>
    <mergeCell ref="A19:A22"/>
    <mergeCell ref="B19:B22"/>
    <mergeCell ref="A27:A30"/>
    <mergeCell ref="B27:B30"/>
    <mergeCell ref="C27:C30"/>
    <mergeCell ref="D27:D30"/>
    <mergeCell ref="A31:A34"/>
    <mergeCell ref="B31:B34"/>
    <mergeCell ref="C31:C34"/>
    <mergeCell ref="D31:D34"/>
    <mergeCell ref="A35:A38"/>
    <mergeCell ref="B35:B38"/>
    <mergeCell ref="C35:C38"/>
    <mergeCell ref="D35:D38"/>
    <mergeCell ref="A39:A42"/>
    <mergeCell ref="B39:B42"/>
    <mergeCell ref="C39:C42"/>
    <mergeCell ref="D39:D42"/>
    <mergeCell ref="A43:A46"/>
    <mergeCell ref="B43:B46"/>
    <mergeCell ref="C43:C46"/>
    <mergeCell ref="D43:D46"/>
    <mergeCell ref="A47:A50"/>
    <mergeCell ref="B47:B50"/>
    <mergeCell ref="C47:C50"/>
    <mergeCell ref="D47:D50"/>
    <mergeCell ref="A55:A58"/>
    <mergeCell ref="B55:B58"/>
    <mergeCell ref="C55:C58"/>
    <mergeCell ref="D55:D58"/>
    <mergeCell ref="A51:A54"/>
    <mergeCell ref="B51:B54"/>
    <mergeCell ref="C51:C54"/>
    <mergeCell ref="D51:D54"/>
    <mergeCell ref="A59:A62"/>
    <mergeCell ref="B59:B62"/>
    <mergeCell ref="C59:C62"/>
    <mergeCell ref="D59:D62"/>
    <mergeCell ref="C75:C78"/>
    <mergeCell ref="D75:D78"/>
    <mergeCell ref="A63:A66"/>
    <mergeCell ref="B63:B66"/>
    <mergeCell ref="C63:C66"/>
    <mergeCell ref="D63:D66"/>
    <mergeCell ref="A79:A82"/>
    <mergeCell ref="B79:B82"/>
    <mergeCell ref="C79:C82"/>
    <mergeCell ref="D79:D82"/>
    <mergeCell ref="A71:A74"/>
    <mergeCell ref="B71:B74"/>
    <mergeCell ref="C71:C74"/>
    <mergeCell ref="D71:D74"/>
    <mergeCell ref="A75:A78"/>
    <mergeCell ref="B75:B78"/>
    <mergeCell ref="A67:A70"/>
    <mergeCell ref="B67:B70"/>
    <mergeCell ref="C67:C70"/>
    <mergeCell ref="D67:D70"/>
  </mergeCells>
  <printOptions/>
  <pageMargins left="0.25" right="0.25" top="0.75" bottom="0.75" header="0.3" footer="0.3"/>
  <pageSetup fitToWidth="0" fitToHeight="1" horizontalDpi="600" verticalDpi="600" orientation="portrait" paperSize="9" scale="1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56"/>
  <sheetViews>
    <sheetView tabSelected="1" zoomScalePageLayoutView="0" workbookViewId="0" topLeftCell="A5">
      <selection activeCell="E6" sqref="E6:E12"/>
    </sheetView>
  </sheetViews>
  <sheetFormatPr defaultColWidth="9.00390625" defaultRowHeight="12.75"/>
  <cols>
    <col min="1" max="1" width="23.25390625" style="0" customWidth="1"/>
    <col min="2" max="2" width="7.00390625" style="0" customWidth="1"/>
    <col min="3" max="3" width="26.625" style="0" customWidth="1"/>
    <col min="4" max="4" width="25.125" style="0" customWidth="1"/>
    <col min="5" max="5" width="10.875" style="0" customWidth="1"/>
    <col min="6" max="6" width="19.50390625" style="0" customWidth="1"/>
  </cols>
  <sheetData>
    <row r="1" spans="1:5" ht="26.25">
      <c r="A1" s="52"/>
      <c r="B1" s="53"/>
      <c r="C1" s="53"/>
      <c r="D1" s="53"/>
      <c r="E1" s="54"/>
    </row>
    <row r="2" spans="1:5" ht="122.25" customHeight="1">
      <c r="A2" s="52"/>
      <c r="B2" s="53"/>
      <c r="C2" s="53"/>
      <c r="D2" s="53"/>
      <c r="E2" s="54"/>
    </row>
    <row r="3" spans="1:5" ht="86.25" customHeight="1">
      <c r="A3" s="52"/>
      <c r="B3" s="119" t="s">
        <v>82</v>
      </c>
      <c r="C3" s="119"/>
      <c r="D3" s="119"/>
      <c r="E3" s="119"/>
    </row>
    <row r="4" spans="2:5" ht="54.75" customHeight="1">
      <c r="B4" s="43" t="s">
        <v>15</v>
      </c>
      <c r="C4" s="44" t="s">
        <v>16</v>
      </c>
      <c r="D4" s="44" t="s">
        <v>17</v>
      </c>
      <c r="E4" s="48" t="s">
        <v>75</v>
      </c>
    </row>
    <row r="5" spans="2:5" ht="17.25">
      <c r="B5" s="118" t="s">
        <v>76</v>
      </c>
      <c r="C5" s="118"/>
      <c r="D5" s="118"/>
      <c r="E5" s="118"/>
    </row>
    <row r="6" spans="2:5" ht="18">
      <c r="B6" s="49">
        <v>1</v>
      </c>
      <c r="C6" s="34" t="s">
        <v>20</v>
      </c>
      <c r="D6" s="34" t="s">
        <v>21</v>
      </c>
      <c r="E6" s="128">
        <f>Основная!AA24</f>
        <v>82</v>
      </c>
    </row>
    <row r="7" spans="2:5" ht="18">
      <c r="B7" s="49">
        <v>2</v>
      </c>
      <c r="C7" s="42" t="s">
        <v>23</v>
      </c>
      <c r="D7" s="42" t="s">
        <v>21</v>
      </c>
      <c r="E7" s="128">
        <f>Основная!AA32</f>
        <v>91</v>
      </c>
    </row>
    <row r="8" spans="2:5" ht="18">
      <c r="B8" s="49">
        <v>3</v>
      </c>
      <c r="C8" s="42" t="s">
        <v>28</v>
      </c>
      <c r="D8" s="42" t="s">
        <v>33</v>
      </c>
      <c r="E8" s="128">
        <f>Основная!AA76</f>
        <v>92</v>
      </c>
    </row>
    <row r="9" spans="2:5" ht="18" customHeight="1">
      <c r="B9" s="49">
        <v>4</v>
      </c>
      <c r="C9" s="42" t="s">
        <v>43</v>
      </c>
      <c r="D9" s="42" t="s">
        <v>21</v>
      </c>
      <c r="E9" s="128">
        <f>Основная!AA36</f>
        <v>92</v>
      </c>
    </row>
    <row r="10" spans="2:5" ht="18" customHeight="1">
      <c r="B10" s="49">
        <v>5</v>
      </c>
      <c r="C10" s="42" t="s">
        <v>24</v>
      </c>
      <c r="D10" s="42" t="s">
        <v>25</v>
      </c>
      <c r="E10" s="128">
        <f>Основная!AA72</f>
        <v>93</v>
      </c>
    </row>
    <row r="11" spans="2:5" ht="18" customHeight="1">
      <c r="B11" s="49">
        <v>6</v>
      </c>
      <c r="C11" s="34" t="s">
        <v>57</v>
      </c>
      <c r="D11" s="34" t="s">
        <v>21</v>
      </c>
      <c r="E11" s="128">
        <f>Основная!AA28</f>
        <v>96</v>
      </c>
    </row>
    <row r="12" spans="2:5" ht="18.75" customHeight="1">
      <c r="B12" s="49">
        <v>7</v>
      </c>
      <c r="C12" s="34" t="s">
        <v>46</v>
      </c>
      <c r="D12" s="34" t="s">
        <v>45</v>
      </c>
      <c r="E12" s="124">
        <f>Основная!AA120</f>
        <v>97</v>
      </c>
    </row>
    <row r="13" spans="2:5" ht="17.25">
      <c r="B13" s="118" t="s">
        <v>77</v>
      </c>
      <c r="C13" s="118"/>
      <c r="D13" s="118"/>
      <c r="E13" s="118"/>
    </row>
    <row r="14" spans="2:5" ht="18">
      <c r="B14" s="46">
        <v>1</v>
      </c>
      <c r="C14" s="58" t="s">
        <v>29</v>
      </c>
      <c r="D14" s="58" t="s">
        <v>30</v>
      </c>
      <c r="E14" s="127">
        <f>Основная!AA8</f>
        <v>90</v>
      </c>
    </row>
    <row r="15" spans="2:5" ht="18">
      <c r="B15" s="46">
        <v>2</v>
      </c>
      <c r="C15" s="42" t="s">
        <v>63</v>
      </c>
      <c r="D15" s="42" t="s">
        <v>33</v>
      </c>
      <c r="E15" s="128">
        <f>Основная!AA60</f>
        <v>98</v>
      </c>
    </row>
    <row r="16" spans="2:5" ht="18">
      <c r="B16" s="46">
        <v>3</v>
      </c>
      <c r="C16" s="42" t="s">
        <v>57</v>
      </c>
      <c r="D16" s="42" t="s">
        <v>25</v>
      </c>
      <c r="E16" s="128">
        <f>Основная!AA80</f>
        <v>100</v>
      </c>
    </row>
    <row r="17" spans="2:5" ht="18">
      <c r="B17" s="46">
        <v>4</v>
      </c>
      <c r="C17" s="42" t="s">
        <v>81</v>
      </c>
      <c r="D17" s="42" t="s">
        <v>27</v>
      </c>
      <c r="E17" s="128">
        <f>Основная!AA128</f>
        <v>103</v>
      </c>
    </row>
    <row r="18" spans="2:5" ht="18" customHeight="1">
      <c r="B18" s="46">
        <v>5</v>
      </c>
      <c r="C18" s="34" t="s">
        <v>56</v>
      </c>
      <c r="D18" s="34" t="s">
        <v>21</v>
      </c>
      <c r="E18" s="124">
        <f>Основная!AA16</f>
        <v>106</v>
      </c>
    </row>
    <row r="19" spans="2:5" ht="18">
      <c r="B19" s="46">
        <v>6</v>
      </c>
      <c r="C19" s="42" t="s">
        <v>44</v>
      </c>
      <c r="D19" s="42" t="s">
        <v>26</v>
      </c>
      <c r="E19" s="128">
        <f>Основная!AA52</f>
        <v>107</v>
      </c>
    </row>
    <row r="20" spans="2:5" ht="18">
      <c r="B20" s="46">
        <v>7</v>
      </c>
      <c r="C20" s="42" t="s">
        <v>54</v>
      </c>
      <c r="D20" s="42" t="s">
        <v>33</v>
      </c>
      <c r="E20" s="128">
        <f>Основная!AA12</f>
        <v>109</v>
      </c>
    </row>
    <row r="21" spans="2:5" ht="18">
      <c r="B21" s="46">
        <v>8</v>
      </c>
      <c r="C21" s="42" t="s">
        <v>48</v>
      </c>
      <c r="D21" s="42" t="s">
        <v>47</v>
      </c>
      <c r="E21" s="128">
        <f>Основная!AA132</f>
        <v>109</v>
      </c>
    </row>
    <row r="22" spans="2:5" ht="18">
      <c r="B22" s="46">
        <v>9</v>
      </c>
      <c r="C22" s="42" t="s">
        <v>32</v>
      </c>
      <c r="D22" s="42" t="s">
        <v>31</v>
      </c>
      <c r="E22" s="128">
        <f>Основная!AA116</f>
        <v>111</v>
      </c>
    </row>
    <row r="23" spans="2:5" ht="18.75" customHeight="1">
      <c r="B23" s="46">
        <v>10</v>
      </c>
      <c r="C23" s="42" t="s">
        <v>49</v>
      </c>
      <c r="D23" s="42" t="s">
        <v>33</v>
      </c>
      <c r="E23" s="128">
        <f>Основная!AA20</f>
        <v>113</v>
      </c>
    </row>
    <row r="24" spans="2:5" ht="18">
      <c r="B24" s="46">
        <v>11</v>
      </c>
      <c r="C24" s="42" t="s">
        <v>62</v>
      </c>
      <c r="D24" s="42" t="s">
        <v>61</v>
      </c>
      <c r="E24" s="128">
        <f>Основная!AA56</f>
        <v>121</v>
      </c>
    </row>
    <row r="25" spans="2:5" ht="18">
      <c r="B25" s="46">
        <v>12</v>
      </c>
      <c r="C25" s="42" t="s">
        <v>64</v>
      </c>
      <c r="D25" s="42" t="s">
        <v>25</v>
      </c>
      <c r="E25" s="128">
        <f>Основная!AA64</f>
        <v>123</v>
      </c>
    </row>
    <row r="26" spans="2:5" ht="18" customHeight="1">
      <c r="B26" s="118" t="s">
        <v>78</v>
      </c>
      <c r="C26" s="118"/>
      <c r="D26" s="118"/>
      <c r="E26" s="118"/>
    </row>
    <row r="27" spans="2:5" ht="18">
      <c r="B27" s="49">
        <v>1</v>
      </c>
      <c r="C27" s="45" t="s">
        <v>80</v>
      </c>
      <c r="D27" s="34" t="s">
        <v>60</v>
      </c>
      <c r="E27" s="125">
        <f>Основная!AA48</f>
        <v>92</v>
      </c>
    </row>
    <row r="28" spans="2:5" ht="18">
      <c r="B28" s="49">
        <v>2</v>
      </c>
      <c r="C28" s="34" t="s">
        <v>34</v>
      </c>
      <c r="D28" s="34" t="s">
        <v>35</v>
      </c>
      <c r="E28" s="124">
        <f>Основная!AA84</f>
        <v>92</v>
      </c>
    </row>
    <row r="29" spans="2:5" ht="18">
      <c r="B29" s="49">
        <v>3</v>
      </c>
      <c r="C29" s="45" t="s">
        <v>66</v>
      </c>
      <c r="D29" s="34" t="s">
        <v>35</v>
      </c>
      <c r="E29" s="125">
        <f>Основная!AA88</f>
        <v>96</v>
      </c>
    </row>
    <row r="30" spans="2:5" ht="18">
      <c r="B30" s="49">
        <v>4</v>
      </c>
      <c r="C30" s="34" t="s">
        <v>36</v>
      </c>
      <c r="D30" s="34" t="s">
        <v>37</v>
      </c>
      <c r="E30" s="124">
        <f>Основная!AA40</f>
        <v>102</v>
      </c>
    </row>
    <row r="31" spans="2:5" ht="18">
      <c r="B31" s="49">
        <v>5</v>
      </c>
      <c r="C31" s="34" t="s">
        <v>22</v>
      </c>
      <c r="D31" s="34" t="s">
        <v>38</v>
      </c>
      <c r="E31" s="124">
        <f>Основная!AA92</f>
        <v>107</v>
      </c>
    </row>
    <row r="32" spans="2:5" ht="17.25">
      <c r="B32" s="118" t="s">
        <v>79</v>
      </c>
      <c r="C32" s="118"/>
      <c r="D32" s="118"/>
      <c r="E32" s="118"/>
    </row>
    <row r="33" spans="2:5" ht="18">
      <c r="B33" s="49">
        <v>1</v>
      </c>
      <c r="C33" s="34" t="s">
        <v>39</v>
      </c>
      <c r="D33" s="34" t="s">
        <v>40</v>
      </c>
      <c r="E33" s="124">
        <f>Основная!AA68</f>
        <v>93</v>
      </c>
    </row>
    <row r="34" spans="2:5" ht="18">
      <c r="B34" s="49">
        <v>2</v>
      </c>
      <c r="C34" s="45" t="s">
        <v>59</v>
      </c>
      <c r="D34" s="34" t="s">
        <v>58</v>
      </c>
      <c r="E34" s="125">
        <f>Основная!AA44</f>
        <v>104</v>
      </c>
    </row>
    <row r="35" spans="2:5" ht="18">
      <c r="B35" s="49">
        <v>3</v>
      </c>
      <c r="C35" s="34" t="s">
        <v>68</v>
      </c>
      <c r="D35" s="34" t="s">
        <v>67</v>
      </c>
      <c r="E35" s="124">
        <f>Основная!AA96</f>
        <v>105</v>
      </c>
    </row>
    <row r="36" spans="2:5" ht="18">
      <c r="B36" s="49">
        <v>4</v>
      </c>
      <c r="C36" s="34" t="s">
        <v>41</v>
      </c>
      <c r="D36" s="34" t="s">
        <v>42</v>
      </c>
      <c r="E36" s="126">
        <f>Основная!AA112</f>
        <v>126</v>
      </c>
    </row>
    <row r="37" spans="2:5" ht="18">
      <c r="B37" s="49">
        <v>5</v>
      </c>
      <c r="C37" s="34" t="s">
        <v>73</v>
      </c>
      <c r="D37" s="34" t="s">
        <v>42</v>
      </c>
      <c r="E37" s="126">
        <f>Основная!AA108</f>
        <v>126</v>
      </c>
    </row>
    <row r="40" spans="2:4" ht="18">
      <c r="B40" s="47"/>
      <c r="C40" s="79" t="s">
        <v>85</v>
      </c>
      <c r="D40" s="78" t="s">
        <v>86</v>
      </c>
    </row>
    <row r="41" spans="2:4" ht="18">
      <c r="B41" s="47"/>
      <c r="C41" s="79" t="s">
        <v>87</v>
      </c>
      <c r="D41" s="78" t="s">
        <v>88</v>
      </c>
    </row>
    <row r="42" ht="18" customHeight="1">
      <c r="B42" s="47"/>
    </row>
    <row r="43" spans="2:4" ht="18">
      <c r="B43" s="47"/>
      <c r="C43" s="79" t="s">
        <v>89</v>
      </c>
      <c r="D43" s="78" t="s">
        <v>91</v>
      </c>
    </row>
    <row r="44" spans="2:4" ht="18">
      <c r="B44" s="47"/>
      <c r="C44" s="79" t="s">
        <v>90</v>
      </c>
      <c r="D44" s="78" t="s">
        <v>92</v>
      </c>
    </row>
    <row r="45" ht="12.75">
      <c r="B45" s="47"/>
    </row>
    <row r="46" ht="12.75">
      <c r="B46" s="47"/>
    </row>
    <row r="47" ht="12.75">
      <c r="B47" s="47"/>
    </row>
    <row r="48" ht="12.75">
      <c r="B48" s="47"/>
    </row>
    <row r="49" ht="12.75">
      <c r="B49" s="47"/>
    </row>
    <row r="50" ht="18" customHeight="1">
      <c r="B50" s="47"/>
    </row>
    <row r="51" ht="12.75">
      <c r="B51" s="47"/>
    </row>
    <row r="52" ht="12.75">
      <c r="B52" s="47"/>
    </row>
    <row r="53" ht="12.75">
      <c r="B53" s="47"/>
    </row>
    <row r="54" ht="12.75">
      <c r="B54" s="47"/>
    </row>
    <row r="55" ht="12.75">
      <c r="B55" s="47"/>
    </row>
    <row r="56" ht="12.75">
      <c r="B56" s="47"/>
    </row>
    <row r="57" ht="12.75">
      <c r="B57" s="47"/>
    </row>
    <row r="58" ht="12.75">
      <c r="B58" s="47"/>
    </row>
    <row r="59" ht="18" customHeight="1">
      <c r="B59" s="47"/>
    </row>
    <row r="60" ht="12.75">
      <c r="B60" s="47"/>
    </row>
    <row r="61" ht="12.75">
      <c r="B61" s="47"/>
    </row>
    <row r="62" ht="12.75">
      <c r="B62" s="47"/>
    </row>
    <row r="63" spans="2:5" ht="12.75">
      <c r="B63" s="47"/>
      <c r="C63" s="47"/>
      <c r="D63" s="47"/>
      <c r="E63" s="47"/>
    </row>
    <row r="64" spans="2:5" ht="12.75">
      <c r="B64" s="47"/>
      <c r="C64" s="47"/>
      <c r="D64" s="47"/>
      <c r="E64" s="47"/>
    </row>
    <row r="65" spans="2:5" ht="12.75">
      <c r="B65" s="47"/>
      <c r="C65" s="47"/>
      <c r="D65" s="47"/>
      <c r="E65" s="47"/>
    </row>
    <row r="66" spans="2:5" ht="12.75">
      <c r="B66" s="47"/>
      <c r="C66" s="47"/>
      <c r="D66" s="47"/>
      <c r="E66" s="47"/>
    </row>
    <row r="67" spans="2:5" ht="12.75">
      <c r="B67" s="47"/>
      <c r="C67" s="47"/>
      <c r="D67" s="47"/>
      <c r="E67" s="47"/>
    </row>
    <row r="68" spans="2:5" ht="12.75">
      <c r="B68" s="47"/>
      <c r="C68" s="47"/>
      <c r="D68" s="47"/>
      <c r="E68" s="47"/>
    </row>
    <row r="69" spans="2:5" ht="12.75">
      <c r="B69" s="47"/>
      <c r="C69" s="47"/>
      <c r="D69" s="47"/>
      <c r="E69" s="47"/>
    </row>
    <row r="70" spans="2:5" ht="12.75">
      <c r="B70" s="47"/>
      <c r="C70" s="47"/>
      <c r="D70" s="47"/>
      <c r="E70" s="47"/>
    </row>
    <row r="71" spans="2:5" ht="12.75">
      <c r="B71" s="47"/>
      <c r="C71" s="47"/>
      <c r="D71" s="47"/>
      <c r="E71" s="47"/>
    </row>
    <row r="72" spans="2:5" ht="12.75">
      <c r="B72" s="47"/>
      <c r="C72" s="47"/>
      <c r="D72" s="47"/>
      <c r="E72" s="47"/>
    </row>
    <row r="73" spans="2:5" ht="12.75">
      <c r="B73" s="47"/>
      <c r="C73" s="47"/>
      <c r="D73" s="47"/>
      <c r="E73" s="47"/>
    </row>
    <row r="74" spans="2:5" ht="12.75">
      <c r="B74" s="47"/>
      <c r="C74" s="47"/>
      <c r="D74" s="47"/>
      <c r="E74" s="47"/>
    </row>
    <row r="75" spans="2:5" ht="12.75">
      <c r="B75" s="47"/>
      <c r="C75" s="47"/>
      <c r="D75" s="47"/>
      <c r="E75" s="47"/>
    </row>
    <row r="76" spans="2:5" ht="12.75">
      <c r="B76" s="47"/>
      <c r="C76" s="47"/>
      <c r="D76" s="47"/>
      <c r="E76" s="47"/>
    </row>
    <row r="77" spans="2:5" ht="12.75">
      <c r="B77" s="47"/>
      <c r="C77" s="47"/>
      <c r="D77" s="47"/>
      <c r="E77" s="47"/>
    </row>
    <row r="78" spans="2:5" ht="12.75">
      <c r="B78" s="47"/>
      <c r="C78" s="47"/>
      <c r="D78" s="47"/>
      <c r="E78" s="47"/>
    </row>
    <row r="79" spans="2:5" ht="12.75">
      <c r="B79" s="47"/>
      <c r="C79" s="47"/>
      <c r="D79" s="47"/>
      <c r="E79" s="47"/>
    </row>
    <row r="80" spans="2:5" ht="12.75">
      <c r="B80" s="47"/>
      <c r="C80" s="47"/>
      <c r="D80" s="47"/>
      <c r="E80" s="47"/>
    </row>
    <row r="81" spans="2:5" ht="12.75">
      <c r="B81" s="47"/>
      <c r="C81" s="47"/>
      <c r="D81" s="47"/>
      <c r="E81" s="47"/>
    </row>
    <row r="82" spans="2:5" ht="12.75">
      <c r="B82" s="47"/>
      <c r="C82" s="47"/>
      <c r="D82" s="47"/>
      <c r="E82" s="47"/>
    </row>
    <row r="83" spans="2:5" ht="12.75">
      <c r="B83" s="47"/>
      <c r="C83" s="47"/>
      <c r="D83" s="47"/>
      <c r="E83" s="47"/>
    </row>
    <row r="84" spans="2:5" ht="12.75">
      <c r="B84" s="47"/>
      <c r="C84" s="47"/>
      <c r="D84" s="47"/>
      <c r="E84" s="47"/>
    </row>
    <row r="85" spans="2:5" ht="12.75">
      <c r="B85" s="47"/>
      <c r="C85" s="47"/>
      <c r="D85" s="47"/>
      <c r="E85" s="47"/>
    </row>
    <row r="86" spans="2:5" ht="12.75">
      <c r="B86" s="47"/>
      <c r="C86" s="47"/>
      <c r="D86" s="47"/>
      <c r="E86" s="47"/>
    </row>
    <row r="87" spans="2:5" ht="12.75">
      <c r="B87" s="47"/>
      <c r="C87" s="47"/>
      <c r="D87" s="47"/>
      <c r="E87" s="47"/>
    </row>
    <row r="88" spans="2:5" ht="12.75">
      <c r="B88" s="47"/>
      <c r="C88" s="47"/>
      <c r="D88" s="47"/>
      <c r="E88" s="47"/>
    </row>
    <row r="89" spans="2:5" ht="12.75">
      <c r="B89" s="47"/>
      <c r="C89" s="47"/>
      <c r="D89" s="47"/>
      <c r="E89" s="47"/>
    </row>
    <row r="90" spans="2:5" ht="12.75">
      <c r="B90" s="47"/>
      <c r="C90" s="47"/>
      <c r="D90" s="47"/>
      <c r="E90" s="47"/>
    </row>
    <row r="91" spans="2:5" ht="12.75">
      <c r="B91" s="47"/>
      <c r="C91" s="47"/>
      <c r="D91" s="47"/>
      <c r="E91" s="47"/>
    </row>
    <row r="92" spans="2:5" ht="12.75">
      <c r="B92" s="47"/>
      <c r="C92" s="47"/>
      <c r="D92" s="47"/>
      <c r="E92" s="47"/>
    </row>
    <row r="93" spans="2:5" ht="12.75">
      <c r="B93" s="47"/>
      <c r="C93" s="47"/>
      <c r="D93" s="47"/>
      <c r="E93" s="47"/>
    </row>
    <row r="94" spans="2:5" ht="12.75">
      <c r="B94" s="47"/>
      <c r="C94" s="47"/>
      <c r="D94" s="47"/>
      <c r="E94" s="47"/>
    </row>
    <row r="95" spans="2:5" ht="12.75">
      <c r="B95" s="47"/>
      <c r="C95" s="47"/>
      <c r="D95" s="47"/>
      <c r="E95" s="47"/>
    </row>
    <row r="96" spans="2:5" ht="12.75">
      <c r="B96" s="47"/>
      <c r="C96" s="47"/>
      <c r="D96" s="47"/>
      <c r="E96" s="47"/>
    </row>
    <row r="97" spans="2:5" ht="12.75">
      <c r="B97" s="47"/>
      <c r="C97" s="47"/>
      <c r="D97" s="47"/>
      <c r="E97" s="47"/>
    </row>
    <row r="98" spans="2:5" ht="12.75">
      <c r="B98" s="47"/>
      <c r="C98" s="47"/>
      <c r="D98" s="47"/>
      <c r="E98" s="47"/>
    </row>
    <row r="99" spans="2:5" ht="12.75">
      <c r="B99" s="47"/>
      <c r="C99" s="47"/>
      <c r="D99" s="47"/>
      <c r="E99" s="47"/>
    </row>
    <row r="100" spans="2:5" ht="12.75">
      <c r="B100" s="47"/>
      <c r="C100" s="47"/>
      <c r="D100" s="47"/>
      <c r="E100" s="47"/>
    </row>
    <row r="101" spans="2:5" ht="12.75">
      <c r="B101" s="47"/>
      <c r="C101" s="47"/>
      <c r="D101" s="47"/>
      <c r="E101" s="47"/>
    </row>
    <row r="102" spans="2:5" ht="12.75">
      <c r="B102" s="47"/>
      <c r="C102" s="47"/>
      <c r="D102" s="47"/>
      <c r="E102" s="47"/>
    </row>
    <row r="103" spans="2:5" ht="12.75">
      <c r="B103" s="47"/>
      <c r="C103" s="47"/>
      <c r="D103" s="47"/>
      <c r="E103" s="47"/>
    </row>
    <row r="104" spans="2:5" ht="12.75">
      <c r="B104" s="47"/>
      <c r="C104" s="47"/>
      <c r="D104" s="47"/>
      <c r="E104" s="47"/>
    </row>
    <row r="105" spans="2:5" ht="12.75">
      <c r="B105" s="47"/>
      <c r="C105" s="47"/>
      <c r="D105" s="47"/>
      <c r="E105" s="47"/>
    </row>
    <row r="106" spans="2:5" ht="12.75">
      <c r="B106" s="47"/>
      <c r="C106" s="47"/>
      <c r="D106" s="47"/>
      <c r="E106" s="47"/>
    </row>
    <row r="107" spans="2:5" ht="12.75">
      <c r="B107" s="47"/>
      <c r="C107" s="47"/>
      <c r="D107" s="47"/>
      <c r="E107" s="47"/>
    </row>
    <row r="108" spans="2:5" ht="12.75">
      <c r="B108" s="47"/>
      <c r="C108" s="47"/>
      <c r="D108" s="47"/>
      <c r="E108" s="47"/>
    </row>
    <row r="109" spans="2:5" ht="12.75">
      <c r="B109" s="47"/>
      <c r="C109" s="47"/>
      <c r="D109" s="47"/>
      <c r="E109" s="47"/>
    </row>
    <row r="110" spans="2:5" ht="12.75">
      <c r="B110" s="47"/>
      <c r="C110" s="47"/>
      <c r="D110" s="47"/>
      <c r="E110" s="47"/>
    </row>
    <row r="111" spans="2:5" ht="12.75">
      <c r="B111" s="47"/>
      <c r="C111" s="47"/>
      <c r="D111" s="47"/>
      <c r="E111" s="47"/>
    </row>
    <row r="112" spans="2:5" ht="12.75">
      <c r="B112" s="47"/>
      <c r="C112" s="47"/>
      <c r="D112" s="47"/>
      <c r="E112" s="47"/>
    </row>
    <row r="113" spans="2:5" ht="12.75">
      <c r="B113" s="47"/>
      <c r="C113" s="47"/>
      <c r="D113" s="47"/>
      <c r="E113" s="47"/>
    </row>
    <row r="114" spans="2:5" ht="12.75">
      <c r="B114" s="47"/>
      <c r="C114" s="47"/>
      <c r="D114" s="47"/>
      <c r="E114" s="47"/>
    </row>
    <row r="115" spans="2:5" ht="12.75">
      <c r="B115" s="47"/>
      <c r="C115" s="47"/>
      <c r="D115" s="47"/>
      <c r="E115" s="47"/>
    </row>
    <row r="116" spans="2:5" ht="12.75">
      <c r="B116" s="47"/>
      <c r="C116" s="47"/>
      <c r="D116" s="47"/>
      <c r="E116" s="47"/>
    </row>
    <row r="117" spans="2:5" ht="12.75">
      <c r="B117" s="47"/>
      <c r="C117" s="47"/>
      <c r="D117" s="47"/>
      <c r="E117" s="47"/>
    </row>
    <row r="118" spans="2:5" ht="12.75">
      <c r="B118" s="47"/>
      <c r="C118" s="47"/>
      <c r="D118" s="47"/>
      <c r="E118" s="47"/>
    </row>
    <row r="119" spans="2:5" ht="12.75">
      <c r="B119" s="47"/>
      <c r="C119" s="47"/>
      <c r="D119" s="47"/>
      <c r="E119" s="47"/>
    </row>
    <row r="120" spans="2:5" ht="12.75">
      <c r="B120" s="47"/>
      <c r="C120" s="47"/>
      <c r="D120" s="47"/>
      <c r="E120" s="47"/>
    </row>
    <row r="121" spans="2:5" ht="12.75">
      <c r="B121" s="47"/>
      <c r="C121" s="47"/>
      <c r="D121" s="47"/>
      <c r="E121" s="47"/>
    </row>
    <row r="122" spans="2:5" ht="12.75">
      <c r="B122" s="47"/>
      <c r="C122" s="47"/>
      <c r="D122" s="47"/>
      <c r="E122" s="47"/>
    </row>
    <row r="123" spans="2:5" ht="12.75">
      <c r="B123" s="47"/>
      <c r="C123" s="47"/>
      <c r="D123" s="47"/>
      <c r="E123" s="47"/>
    </row>
    <row r="124" spans="2:5" ht="12.75">
      <c r="B124" s="47"/>
      <c r="C124" s="47"/>
      <c r="D124" s="47"/>
      <c r="E124" s="47"/>
    </row>
    <row r="125" spans="2:5" ht="12.75">
      <c r="B125" s="47"/>
      <c r="C125" s="47"/>
      <c r="D125" s="47"/>
      <c r="E125" s="47"/>
    </row>
    <row r="126" spans="2:5" ht="12.75">
      <c r="B126" s="47"/>
      <c r="C126" s="47"/>
      <c r="D126" s="47"/>
      <c r="E126" s="47"/>
    </row>
    <row r="127" spans="2:5" ht="12.75">
      <c r="B127" s="47"/>
      <c r="C127" s="47"/>
      <c r="D127" s="47"/>
      <c r="E127" s="47"/>
    </row>
    <row r="128" spans="2:5" ht="12.75">
      <c r="B128" s="47"/>
      <c r="C128" s="47"/>
      <c r="D128" s="47"/>
      <c r="E128" s="47"/>
    </row>
    <row r="129" spans="2:5" ht="12.75">
      <c r="B129" s="47"/>
      <c r="C129" s="47"/>
      <c r="D129" s="47"/>
      <c r="E129" s="47"/>
    </row>
    <row r="130" spans="2:5" ht="12.75">
      <c r="B130" s="47"/>
      <c r="C130" s="47"/>
      <c r="D130" s="47"/>
      <c r="E130" s="47"/>
    </row>
    <row r="131" spans="2:5" ht="12.75">
      <c r="B131" s="47"/>
      <c r="C131" s="47"/>
      <c r="D131" s="47"/>
      <c r="E131" s="47"/>
    </row>
    <row r="132" spans="2:5" ht="12.75">
      <c r="B132" s="47"/>
      <c r="C132" s="47"/>
      <c r="D132" s="47"/>
      <c r="E132" s="47"/>
    </row>
    <row r="133" spans="2:5" ht="12.75">
      <c r="B133" s="47"/>
      <c r="C133" s="47"/>
      <c r="D133" s="47"/>
      <c r="E133" s="47"/>
    </row>
    <row r="134" spans="2:5" ht="12.75">
      <c r="B134" s="47"/>
      <c r="C134" s="47"/>
      <c r="D134" s="47"/>
      <c r="E134" s="47"/>
    </row>
    <row r="135" spans="2:5" ht="12.75">
      <c r="B135" s="47"/>
      <c r="C135" s="47"/>
      <c r="D135" s="47"/>
      <c r="E135" s="47"/>
    </row>
    <row r="136" spans="2:5" ht="12.75">
      <c r="B136" s="47"/>
      <c r="C136" s="47"/>
      <c r="D136" s="47"/>
      <c r="E136" s="47"/>
    </row>
    <row r="137" spans="2:5" ht="12.75">
      <c r="B137" s="47"/>
      <c r="C137" s="47"/>
      <c r="D137" s="47"/>
      <c r="E137" s="47"/>
    </row>
    <row r="138" spans="2:5" ht="12.75">
      <c r="B138" s="47"/>
      <c r="C138" s="47"/>
      <c r="D138" s="47"/>
      <c r="E138" s="47"/>
    </row>
    <row r="139" spans="2:5" ht="12.75">
      <c r="B139" s="47"/>
      <c r="C139" s="47"/>
      <c r="D139" s="47"/>
      <c r="E139" s="47"/>
    </row>
    <row r="140" spans="2:5" ht="12.75">
      <c r="B140" s="47"/>
      <c r="C140" s="47"/>
      <c r="D140" s="47"/>
      <c r="E140" s="47"/>
    </row>
    <row r="141" spans="2:5" ht="12.75">
      <c r="B141" s="47"/>
      <c r="C141" s="47"/>
      <c r="D141" s="47"/>
      <c r="E141" s="47"/>
    </row>
    <row r="142" spans="2:5" ht="12.75">
      <c r="B142" s="47"/>
      <c r="C142" s="47"/>
      <c r="D142" s="47"/>
      <c r="E142" s="47"/>
    </row>
    <row r="143" spans="2:5" ht="12.75">
      <c r="B143" s="47"/>
      <c r="C143" s="47"/>
      <c r="D143" s="47"/>
      <c r="E143" s="47"/>
    </row>
    <row r="144" spans="2:5" ht="12.75">
      <c r="B144" s="47"/>
      <c r="C144" s="47"/>
      <c r="D144" s="47"/>
      <c r="E144" s="47"/>
    </row>
    <row r="145" spans="2:5" ht="12.75">
      <c r="B145" s="47"/>
      <c r="C145" s="47"/>
      <c r="D145" s="47"/>
      <c r="E145" s="47"/>
    </row>
    <row r="146" spans="2:5" ht="12.75">
      <c r="B146" s="47"/>
      <c r="C146" s="47"/>
      <c r="D146" s="47"/>
      <c r="E146" s="47"/>
    </row>
    <row r="147" spans="2:5" ht="12.75">
      <c r="B147" s="47"/>
      <c r="C147" s="47"/>
      <c r="D147" s="47"/>
      <c r="E147" s="47"/>
    </row>
    <row r="148" spans="2:5" ht="12.75">
      <c r="B148" s="47"/>
      <c r="C148" s="47"/>
      <c r="D148" s="47"/>
      <c r="E148" s="47"/>
    </row>
    <row r="149" spans="2:5" ht="12.75">
      <c r="B149" s="47"/>
      <c r="C149" s="47"/>
      <c r="D149" s="47"/>
      <c r="E149" s="47"/>
    </row>
    <row r="150" spans="2:5" ht="12.75">
      <c r="B150" s="47"/>
      <c r="C150" s="47"/>
      <c r="D150" s="47"/>
      <c r="E150" s="47"/>
    </row>
    <row r="151" spans="2:5" ht="12.75">
      <c r="B151" s="47"/>
      <c r="C151" s="47"/>
      <c r="D151" s="47"/>
      <c r="E151" s="47"/>
    </row>
    <row r="152" spans="2:5" ht="12.75">
      <c r="B152" s="47"/>
      <c r="C152" s="47"/>
      <c r="D152" s="47"/>
      <c r="E152" s="47"/>
    </row>
    <row r="153" spans="2:5" ht="12.75">
      <c r="B153" s="47"/>
      <c r="C153" s="47"/>
      <c r="D153" s="47"/>
      <c r="E153" s="47"/>
    </row>
    <row r="154" spans="2:5" ht="12.75">
      <c r="B154" s="47"/>
      <c r="C154" s="47"/>
      <c r="D154" s="47"/>
      <c r="E154" s="47"/>
    </row>
    <row r="155" spans="2:5" ht="12.75">
      <c r="B155" s="47"/>
      <c r="C155" s="47"/>
      <c r="D155" s="47"/>
      <c r="E155" s="47"/>
    </row>
    <row r="156" spans="2:5" ht="12.75">
      <c r="B156" s="47"/>
      <c r="C156" s="47"/>
      <c r="D156" s="47"/>
      <c r="E156" s="47"/>
    </row>
    <row r="157" spans="2:5" ht="12.75">
      <c r="B157" s="47"/>
      <c r="C157" s="47"/>
      <c r="D157" s="47"/>
      <c r="E157" s="47"/>
    </row>
    <row r="158" spans="2:5" ht="12.75">
      <c r="B158" s="47"/>
      <c r="C158" s="47"/>
      <c r="D158" s="47"/>
      <c r="E158" s="47"/>
    </row>
    <row r="159" spans="2:5" ht="12.75">
      <c r="B159" s="47"/>
      <c r="C159" s="47"/>
      <c r="D159" s="47"/>
      <c r="E159" s="47"/>
    </row>
    <row r="160" spans="2:5" ht="12.75">
      <c r="B160" s="47"/>
      <c r="C160" s="47"/>
      <c r="D160" s="47"/>
      <c r="E160" s="47"/>
    </row>
    <row r="161" spans="2:5" ht="12.75">
      <c r="B161" s="47"/>
      <c r="C161" s="47"/>
      <c r="D161" s="47"/>
      <c r="E161" s="47"/>
    </row>
    <row r="162" spans="2:5" ht="12.75">
      <c r="B162" s="47"/>
      <c r="C162" s="47"/>
      <c r="D162" s="47"/>
      <c r="E162" s="47"/>
    </row>
    <row r="163" spans="2:5" ht="12.75">
      <c r="B163" s="47"/>
      <c r="C163" s="47"/>
      <c r="D163" s="47"/>
      <c r="E163" s="47"/>
    </row>
    <row r="164" spans="2:5" ht="12.75">
      <c r="B164" s="47"/>
      <c r="C164" s="47"/>
      <c r="D164" s="47"/>
      <c r="E164" s="47"/>
    </row>
    <row r="165" spans="2:5" ht="12.75">
      <c r="B165" s="47"/>
      <c r="C165" s="47"/>
      <c r="D165" s="47"/>
      <c r="E165" s="47"/>
    </row>
    <row r="166" spans="2:5" ht="12.75">
      <c r="B166" s="47"/>
      <c r="C166" s="47"/>
      <c r="D166" s="47"/>
      <c r="E166" s="47"/>
    </row>
    <row r="167" spans="2:5" ht="12.75">
      <c r="B167" s="47"/>
      <c r="C167" s="47"/>
      <c r="D167" s="47"/>
      <c r="E167" s="47"/>
    </row>
    <row r="168" spans="2:5" ht="12.75">
      <c r="B168" s="47"/>
      <c r="C168" s="47"/>
      <c r="D168" s="47"/>
      <c r="E168" s="47"/>
    </row>
    <row r="169" spans="2:5" ht="12.75">
      <c r="B169" s="47"/>
      <c r="C169" s="47"/>
      <c r="D169" s="47"/>
      <c r="E169" s="47"/>
    </row>
    <row r="170" spans="2:5" ht="12.75">
      <c r="B170" s="47"/>
      <c r="C170" s="47"/>
      <c r="D170" s="47"/>
      <c r="E170" s="47"/>
    </row>
    <row r="171" spans="2:5" ht="12.75">
      <c r="B171" s="47"/>
      <c r="C171" s="47"/>
      <c r="D171" s="47"/>
      <c r="E171" s="47"/>
    </row>
    <row r="172" spans="2:5" ht="12.75">
      <c r="B172" s="47"/>
      <c r="C172" s="47"/>
      <c r="D172" s="47"/>
      <c r="E172" s="47"/>
    </row>
    <row r="173" spans="2:5" ht="12.75">
      <c r="B173" s="47"/>
      <c r="C173" s="47"/>
      <c r="D173" s="47"/>
      <c r="E173" s="47"/>
    </row>
    <row r="174" spans="2:5" ht="12.75">
      <c r="B174" s="47"/>
      <c r="C174" s="47"/>
      <c r="D174" s="47"/>
      <c r="E174" s="47"/>
    </row>
    <row r="175" spans="2:5" ht="12.75">
      <c r="B175" s="47"/>
      <c r="C175" s="47"/>
      <c r="D175" s="47"/>
      <c r="E175" s="47"/>
    </row>
    <row r="176" spans="2:5" ht="12.75">
      <c r="B176" s="47"/>
      <c r="C176" s="47"/>
      <c r="D176" s="47"/>
      <c r="E176" s="47"/>
    </row>
    <row r="177" spans="2:5" ht="12.75">
      <c r="B177" s="47"/>
      <c r="C177" s="47"/>
      <c r="D177" s="47"/>
      <c r="E177" s="47"/>
    </row>
    <row r="178" spans="2:5" ht="12.75">
      <c r="B178" s="47"/>
      <c r="C178" s="47"/>
      <c r="D178" s="47"/>
      <c r="E178" s="47"/>
    </row>
    <row r="179" spans="2:5" ht="12.75">
      <c r="B179" s="47"/>
      <c r="C179" s="47"/>
      <c r="D179" s="47"/>
      <c r="E179" s="47"/>
    </row>
    <row r="180" spans="2:5" ht="12.75">
      <c r="B180" s="47"/>
      <c r="C180" s="47"/>
      <c r="D180" s="47"/>
      <c r="E180" s="47"/>
    </row>
    <row r="181" spans="2:5" ht="12.75">
      <c r="B181" s="47"/>
      <c r="C181" s="47"/>
      <c r="D181" s="47"/>
      <c r="E181" s="47"/>
    </row>
    <row r="182" spans="2:5" ht="12.75">
      <c r="B182" s="47"/>
      <c r="C182" s="47"/>
      <c r="D182" s="47"/>
      <c r="E182" s="47"/>
    </row>
    <row r="183" spans="2:5" ht="12.75">
      <c r="B183" s="47"/>
      <c r="C183" s="47"/>
      <c r="D183" s="47"/>
      <c r="E183" s="47"/>
    </row>
    <row r="184" spans="2:5" ht="12.75">
      <c r="B184" s="47"/>
      <c r="C184" s="47"/>
      <c r="D184" s="47"/>
      <c r="E184" s="47"/>
    </row>
    <row r="185" spans="2:5" ht="12.75">
      <c r="B185" s="47"/>
      <c r="C185" s="47"/>
      <c r="D185" s="47"/>
      <c r="E185" s="47"/>
    </row>
    <row r="186" spans="2:5" ht="12.75">
      <c r="B186" s="47"/>
      <c r="C186" s="47"/>
      <c r="D186" s="47"/>
      <c r="E186" s="47"/>
    </row>
    <row r="187" spans="2:5" ht="12.75">
      <c r="B187" s="47"/>
      <c r="C187" s="47"/>
      <c r="D187" s="47"/>
      <c r="E187" s="47"/>
    </row>
    <row r="188" spans="2:5" ht="12.75">
      <c r="B188" s="47"/>
      <c r="C188" s="47"/>
      <c r="D188" s="47"/>
      <c r="E188" s="47"/>
    </row>
    <row r="189" spans="2:5" ht="12.75">
      <c r="B189" s="47"/>
      <c r="C189" s="47"/>
      <c r="D189" s="47"/>
      <c r="E189" s="47"/>
    </row>
    <row r="190" spans="2:5" ht="12.75">
      <c r="B190" s="47"/>
      <c r="C190" s="47"/>
      <c r="D190" s="47"/>
      <c r="E190" s="47"/>
    </row>
    <row r="191" spans="2:5" ht="12.75">
      <c r="B191" s="47"/>
      <c r="C191" s="47"/>
      <c r="D191" s="47"/>
      <c r="E191" s="47"/>
    </row>
    <row r="192" spans="2:5" ht="12.75">
      <c r="B192" s="47"/>
      <c r="C192" s="47"/>
      <c r="D192" s="47"/>
      <c r="E192" s="47"/>
    </row>
    <row r="193" spans="2:5" ht="12.75">
      <c r="B193" s="47"/>
      <c r="C193" s="47"/>
      <c r="D193" s="47"/>
      <c r="E193" s="47"/>
    </row>
    <row r="194" spans="2:5" ht="12.75">
      <c r="B194" s="47"/>
      <c r="C194" s="47"/>
      <c r="D194" s="47"/>
      <c r="E194" s="47"/>
    </row>
    <row r="195" spans="2:5" ht="12.75">
      <c r="B195" s="47"/>
      <c r="C195" s="47"/>
      <c r="D195" s="47"/>
      <c r="E195" s="47"/>
    </row>
    <row r="196" spans="2:5" ht="12.75">
      <c r="B196" s="47"/>
      <c r="C196" s="47"/>
      <c r="D196" s="47"/>
      <c r="E196" s="47"/>
    </row>
    <row r="197" spans="2:5" ht="12.75">
      <c r="B197" s="47"/>
      <c r="C197" s="47"/>
      <c r="D197" s="47"/>
      <c r="E197" s="47"/>
    </row>
    <row r="198" spans="2:5" ht="12.75">
      <c r="B198" s="47"/>
      <c r="C198" s="47"/>
      <c r="D198" s="47"/>
      <c r="E198" s="47"/>
    </row>
    <row r="199" spans="2:5" ht="12.75">
      <c r="B199" s="47"/>
      <c r="C199" s="47"/>
      <c r="D199" s="47"/>
      <c r="E199" s="47"/>
    </row>
    <row r="200" spans="2:5" ht="12.75">
      <c r="B200" s="47"/>
      <c r="C200" s="47"/>
      <c r="D200" s="47"/>
      <c r="E200" s="47"/>
    </row>
    <row r="201" spans="2:5" ht="12.75">
      <c r="B201" s="47"/>
      <c r="C201" s="47"/>
      <c r="D201" s="47"/>
      <c r="E201" s="47"/>
    </row>
    <row r="202" spans="2:5" ht="12.75">
      <c r="B202" s="47"/>
      <c r="C202" s="47"/>
      <c r="D202" s="47"/>
      <c r="E202" s="47"/>
    </row>
    <row r="203" spans="2:5" ht="12.75">
      <c r="B203" s="47"/>
      <c r="C203" s="47"/>
      <c r="D203" s="47"/>
      <c r="E203" s="47"/>
    </row>
    <row r="204" spans="2:5" ht="12.75">
      <c r="B204" s="47"/>
      <c r="C204" s="47"/>
      <c r="D204" s="47"/>
      <c r="E204" s="47"/>
    </row>
    <row r="205" spans="2:5" ht="12.75">
      <c r="B205" s="47"/>
      <c r="C205" s="47"/>
      <c r="D205" s="47"/>
      <c r="E205" s="47"/>
    </row>
    <row r="206" spans="2:5" ht="12.75">
      <c r="B206" s="47"/>
      <c r="C206" s="47"/>
      <c r="D206" s="47"/>
      <c r="E206" s="47"/>
    </row>
    <row r="207" spans="2:5" ht="12.75">
      <c r="B207" s="47"/>
      <c r="C207" s="47"/>
      <c r="D207" s="47"/>
      <c r="E207" s="47"/>
    </row>
    <row r="208" spans="2:5" ht="12.75">
      <c r="B208" s="47"/>
      <c r="C208" s="47"/>
      <c r="D208" s="47"/>
      <c r="E208" s="47"/>
    </row>
    <row r="209" spans="2:5" ht="12.75">
      <c r="B209" s="47"/>
      <c r="C209" s="47"/>
      <c r="D209" s="47"/>
      <c r="E209" s="47"/>
    </row>
    <row r="210" spans="2:5" ht="12.75">
      <c r="B210" s="47"/>
      <c r="C210" s="47"/>
      <c r="D210" s="47"/>
      <c r="E210" s="47"/>
    </row>
    <row r="211" spans="2:5" ht="12.75">
      <c r="B211" s="47"/>
      <c r="C211" s="47"/>
      <c r="D211" s="47"/>
      <c r="E211" s="47"/>
    </row>
    <row r="212" spans="2:5" ht="12.75">
      <c r="B212" s="47"/>
      <c r="C212" s="47"/>
      <c r="D212" s="47"/>
      <c r="E212" s="47"/>
    </row>
    <row r="213" spans="2:5" ht="12.75">
      <c r="B213" s="47"/>
      <c r="C213" s="47"/>
      <c r="D213" s="47"/>
      <c r="E213" s="47"/>
    </row>
    <row r="214" spans="2:5" ht="12.75">
      <c r="B214" s="47"/>
      <c r="C214" s="47"/>
      <c r="D214" s="47"/>
      <c r="E214" s="47"/>
    </row>
    <row r="215" spans="2:5" ht="12.75">
      <c r="B215" s="47"/>
      <c r="C215" s="47"/>
      <c r="D215" s="47"/>
      <c r="E215" s="47"/>
    </row>
    <row r="216" spans="2:5" ht="12.75">
      <c r="B216" s="47"/>
      <c r="C216" s="47"/>
      <c r="D216" s="47"/>
      <c r="E216" s="47"/>
    </row>
    <row r="217" spans="2:5" ht="12.75">
      <c r="B217" s="47"/>
      <c r="C217" s="47"/>
      <c r="D217" s="47"/>
      <c r="E217" s="47"/>
    </row>
    <row r="218" spans="2:5" ht="12.75">
      <c r="B218" s="47"/>
      <c r="C218" s="47"/>
      <c r="D218" s="47"/>
      <c r="E218" s="47"/>
    </row>
    <row r="219" spans="2:5" ht="12.75">
      <c r="B219" s="47"/>
      <c r="C219" s="47"/>
      <c r="D219" s="47"/>
      <c r="E219" s="47"/>
    </row>
    <row r="220" spans="2:5" ht="12.75">
      <c r="B220" s="47"/>
      <c r="C220" s="47"/>
      <c r="D220" s="47"/>
      <c r="E220" s="47"/>
    </row>
    <row r="221" spans="2:5" ht="12.75">
      <c r="B221" s="47"/>
      <c r="C221" s="47"/>
      <c r="D221" s="47"/>
      <c r="E221" s="47"/>
    </row>
    <row r="222" spans="2:5" ht="12.75">
      <c r="B222" s="47"/>
      <c r="C222" s="47"/>
      <c r="D222" s="47"/>
      <c r="E222" s="47"/>
    </row>
    <row r="223" spans="2:5" ht="12.75">
      <c r="B223" s="47"/>
      <c r="C223" s="47"/>
      <c r="D223" s="47"/>
      <c r="E223" s="47"/>
    </row>
    <row r="224" spans="2:5" ht="12.75">
      <c r="B224" s="47"/>
      <c r="C224" s="47"/>
      <c r="D224" s="47"/>
      <c r="E224" s="47"/>
    </row>
    <row r="225" spans="2:5" ht="12.75">
      <c r="B225" s="47"/>
      <c r="C225" s="47"/>
      <c r="D225" s="47"/>
      <c r="E225" s="47"/>
    </row>
    <row r="226" spans="2:5" ht="12.75">
      <c r="B226" s="47"/>
      <c r="C226" s="47"/>
      <c r="D226" s="47"/>
      <c r="E226" s="47"/>
    </row>
    <row r="227" spans="2:5" ht="12.75">
      <c r="B227" s="47"/>
      <c r="C227" s="47"/>
      <c r="D227" s="47"/>
      <c r="E227" s="47"/>
    </row>
    <row r="228" spans="2:5" ht="12.75">
      <c r="B228" s="47"/>
      <c r="C228" s="47"/>
      <c r="D228" s="47"/>
      <c r="E228" s="47"/>
    </row>
    <row r="229" spans="2:5" ht="12.75">
      <c r="B229" s="47"/>
      <c r="C229" s="47"/>
      <c r="D229" s="47"/>
      <c r="E229" s="47"/>
    </row>
    <row r="230" spans="2:5" ht="12.75">
      <c r="B230" s="47"/>
      <c r="C230" s="47"/>
      <c r="D230" s="47"/>
      <c r="E230" s="47"/>
    </row>
    <row r="231" spans="2:5" ht="12.75">
      <c r="B231" s="47"/>
      <c r="C231" s="47"/>
      <c r="D231" s="47"/>
      <c r="E231" s="47"/>
    </row>
    <row r="232" spans="2:5" ht="12.75">
      <c r="B232" s="47"/>
      <c r="C232" s="47"/>
      <c r="D232" s="47"/>
      <c r="E232" s="47"/>
    </row>
    <row r="233" spans="2:5" ht="12.75">
      <c r="B233" s="47"/>
      <c r="C233" s="47"/>
      <c r="D233" s="47"/>
      <c r="E233" s="47"/>
    </row>
    <row r="234" spans="2:5" ht="12.75">
      <c r="B234" s="47"/>
      <c r="C234" s="47"/>
      <c r="D234" s="47"/>
      <c r="E234" s="47"/>
    </row>
    <row r="235" spans="2:5" ht="12.75">
      <c r="B235" s="47"/>
      <c r="C235" s="47"/>
      <c r="D235" s="47"/>
      <c r="E235" s="47"/>
    </row>
    <row r="236" spans="2:5" ht="12.75">
      <c r="B236" s="47"/>
      <c r="C236" s="47"/>
      <c r="D236" s="47"/>
      <c r="E236" s="47"/>
    </row>
    <row r="237" spans="2:5" ht="12.75">
      <c r="B237" s="47"/>
      <c r="C237" s="47"/>
      <c r="D237" s="47"/>
      <c r="E237" s="47"/>
    </row>
    <row r="238" spans="2:5" ht="12.75">
      <c r="B238" s="47"/>
      <c r="C238" s="47"/>
      <c r="D238" s="47"/>
      <c r="E238" s="47"/>
    </row>
    <row r="239" spans="2:5" ht="12.75">
      <c r="B239" s="47"/>
      <c r="C239" s="47"/>
      <c r="D239" s="47"/>
      <c r="E239" s="47"/>
    </row>
    <row r="240" spans="2:5" ht="12.75">
      <c r="B240" s="47"/>
      <c r="C240" s="47"/>
      <c r="D240" s="47"/>
      <c r="E240" s="47"/>
    </row>
    <row r="241" spans="2:5" ht="12.75">
      <c r="B241" s="47"/>
      <c r="C241" s="47"/>
      <c r="D241" s="47"/>
      <c r="E241" s="47"/>
    </row>
    <row r="242" spans="2:5" ht="12.75">
      <c r="B242" s="47"/>
      <c r="C242" s="47"/>
      <c r="D242" s="47"/>
      <c r="E242" s="47"/>
    </row>
    <row r="243" spans="2:5" ht="12.75">
      <c r="B243" s="47"/>
      <c r="C243" s="47"/>
      <c r="D243" s="47"/>
      <c r="E243" s="47"/>
    </row>
    <row r="244" spans="2:5" ht="12.75">
      <c r="B244" s="47"/>
      <c r="C244" s="47"/>
      <c r="D244" s="47"/>
      <c r="E244" s="47"/>
    </row>
    <row r="245" spans="2:5" ht="12.75">
      <c r="B245" s="47"/>
      <c r="C245" s="47"/>
      <c r="D245" s="47"/>
      <c r="E245" s="47"/>
    </row>
    <row r="246" spans="2:5" ht="12.75">
      <c r="B246" s="47"/>
      <c r="C246" s="47"/>
      <c r="D246" s="47"/>
      <c r="E246" s="47"/>
    </row>
    <row r="247" spans="2:5" ht="12.75">
      <c r="B247" s="47"/>
      <c r="C247" s="47"/>
      <c r="D247" s="47"/>
      <c r="E247" s="47"/>
    </row>
    <row r="248" spans="2:5" ht="12.75">
      <c r="B248" s="47"/>
      <c r="C248" s="47"/>
      <c r="D248" s="47"/>
      <c r="E248" s="47"/>
    </row>
    <row r="249" spans="2:5" ht="12.75">
      <c r="B249" s="47"/>
      <c r="C249" s="47"/>
      <c r="D249" s="47"/>
      <c r="E249" s="47"/>
    </row>
    <row r="250" spans="2:5" ht="12.75">
      <c r="B250" s="47"/>
      <c r="C250" s="47"/>
      <c r="D250" s="47"/>
      <c r="E250" s="47"/>
    </row>
    <row r="251" spans="2:5" ht="12.75">
      <c r="B251" s="47"/>
      <c r="C251" s="47"/>
      <c r="D251" s="47"/>
      <c r="E251" s="47"/>
    </row>
    <row r="252" spans="2:5" ht="12.75">
      <c r="B252" s="47"/>
      <c r="C252" s="47"/>
      <c r="D252" s="47"/>
      <c r="E252" s="47"/>
    </row>
    <row r="253" spans="2:5" ht="12.75">
      <c r="B253" s="47"/>
      <c r="C253" s="47"/>
      <c r="D253" s="47"/>
      <c r="E253" s="47"/>
    </row>
    <row r="254" spans="2:5" ht="12.75">
      <c r="B254" s="47"/>
      <c r="C254" s="47"/>
      <c r="D254" s="47"/>
      <c r="E254" s="47"/>
    </row>
    <row r="255" spans="2:5" ht="12.75">
      <c r="B255" s="47"/>
      <c r="C255" s="47"/>
      <c r="D255" s="47"/>
      <c r="E255" s="47"/>
    </row>
    <row r="256" spans="2:5" ht="12.75">
      <c r="B256" s="47"/>
      <c r="C256" s="47"/>
      <c r="D256" s="47"/>
      <c r="E256" s="47"/>
    </row>
    <row r="257" spans="2:5" ht="12.75">
      <c r="B257" s="47"/>
      <c r="C257" s="47"/>
      <c r="D257" s="47"/>
      <c r="E257" s="47"/>
    </row>
    <row r="258" spans="2:5" ht="12.75">
      <c r="B258" s="47"/>
      <c r="C258" s="47"/>
      <c r="D258" s="47"/>
      <c r="E258" s="47"/>
    </row>
    <row r="259" spans="2:5" ht="12.75">
      <c r="B259" s="47"/>
      <c r="C259" s="47"/>
      <c r="D259" s="47"/>
      <c r="E259" s="47"/>
    </row>
    <row r="260" spans="2:5" ht="12.75">
      <c r="B260" s="47"/>
      <c r="C260" s="47"/>
      <c r="D260" s="47"/>
      <c r="E260" s="47"/>
    </row>
    <row r="261" spans="2:5" ht="12.75">
      <c r="B261" s="47"/>
      <c r="C261" s="47"/>
      <c r="D261" s="47"/>
      <c r="E261" s="47"/>
    </row>
    <row r="262" spans="2:5" ht="12.75">
      <c r="B262" s="47"/>
      <c r="C262" s="47"/>
      <c r="D262" s="47"/>
      <c r="E262" s="47"/>
    </row>
    <row r="263" spans="2:5" ht="12.75">
      <c r="B263" s="47"/>
      <c r="C263" s="47"/>
      <c r="D263" s="47"/>
      <c r="E263" s="47"/>
    </row>
    <row r="264" spans="2:5" ht="12.75">
      <c r="B264" s="47"/>
      <c r="C264" s="47"/>
      <c r="D264" s="47"/>
      <c r="E264" s="47"/>
    </row>
    <row r="265" spans="2:5" ht="12.75">
      <c r="B265" s="47"/>
      <c r="C265" s="47"/>
      <c r="D265" s="47"/>
      <c r="E265" s="47"/>
    </row>
    <row r="266" spans="2:5" ht="12.75">
      <c r="B266" s="47"/>
      <c r="C266" s="47"/>
      <c r="D266" s="47"/>
      <c r="E266" s="47"/>
    </row>
    <row r="267" spans="2:5" ht="12.75">
      <c r="B267" s="47"/>
      <c r="C267" s="47"/>
      <c r="D267" s="47"/>
      <c r="E267" s="47"/>
    </row>
    <row r="268" spans="2:5" ht="12.75">
      <c r="B268" s="47"/>
      <c r="C268" s="47"/>
      <c r="D268" s="47"/>
      <c r="E268" s="47"/>
    </row>
    <row r="269" spans="2:5" ht="12.75">
      <c r="B269" s="47"/>
      <c r="C269" s="47"/>
      <c r="D269" s="47"/>
      <c r="E269" s="47"/>
    </row>
    <row r="270" spans="2:5" ht="12.75">
      <c r="B270" s="47"/>
      <c r="C270" s="47"/>
      <c r="D270" s="47"/>
      <c r="E270" s="47"/>
    </row>
    <row r="271" spans="2:5" ht="12.75">
      <c r="B271" s="47"/>
      <c r="C271" s="47"/>
      <c r="D271" s="47"/>
      <c r="E271" s="47"/>
    </row>
    <row r="272" spans="2:5" ht="12.75">
      <c r="B272" s="47"/>
      <c r="C272" s="47"/>
      <c r="D272" s="47"/>
      <c r="E272" s="47"/>
    </row>
    <row r="273" spans="2:5" ht="12.75">
      <c r="B273" s="47"/>
      <c r="C273" s="47"/>
      <c r="D273" s="47"/>
      <c r="E273" s="47"/>
    </row>
    <row r="274" spans="2:5" ht="12.75">
      <c r="B274" s="47"/>
      <c r="C274" s="47"/>
      <c r="D274" s="47"/>
      <c r="E274" s="47"/>
    </row>
    <row r="275" spans="2:5" ht="12.75">
      <c r="B275" s="47"/>
      <c r="C275" s="47"/>
      <c r="D275" s="47"/>
      <c r="E275" s="47"/>
    </row>
    <row r="276" spans="2:5" ht="12.75">
      <c r="B276" s="47"/>
      <c r="C276" s="47"/>
      <c r="D276" s="47"/>
      <c r="E276" s="47"/>
    </row>
    <row r="277" spans="2:5" ht="12.75">
      <c r="B277" s="47"/>
      <c r="C277" s="47"/>
      <c r="D277" s="47"/>
      <c r="E277" s="47"/>
    </row>
    <row r="278" spans="2:5" ht="12.75">
      <c r="B278" s="47"/>
      <c r="C278" s="47"/>
      <c r="D278" s="47"/>
      <c r="E278" s="47"/>
    </row>
    <row r="279" spans="2:5" ht="12.75">
      <c r="B279" s="47"/>
      <c r="C279" s="47"/>
      <c r="D279" s="47"/>
      <c r="E279" s="47"/>
    </row>
    <row r="280" spans="2:5" ht="12.75">
      <c r="B280" s="47"/>
      <c r="C280" s="47"/>
      <c r="D280" s="47"/>
      <c r="E280" s="47"/>
    </row>
    <row r="281" spans="2:5" ht="12.75">
      <c r="B281" s="47"/>
      <c r="C281" s="47"/>
      <c r="D281" s="47"/>
      <c r="E281" s="47"/>
    </row>
    <row r="282" spans="2:5" ht="12.75">
      <c r="B282" s="47"/>
      <c r="C282" s="47"/>
      <c r="D282" s="47"/>
      <c r="E282" s="47"/>
    </row>
    <row r="283" spans="2:5" ht="12.75">
      <c r="B283" s="47"/>
      <c r="C283" s="47"/>
      <c r="D283" s="47"/>
      <c r="E283" s="47"/>
    </row>
    <row r="284" spans="2:5" ht="12.75">
      <c r="B284" s="47"/>
      <c r="C284" s="47"/>
      <c r="D284" s="47"/>
      <c r="E284" s="47"/>
    </row>
    <row r="285" spans="2:5" ht="12.75">
      <c r="B285" s="47"/>
      <c r="C285" s="47"/>
      <c r="D285" s="47"/>
      <c r="E285" s="47"/>
    </row>
    <row r="286" spans="2:5" ht="12.75">
      <c r="B286" s="47"/>
      <c r="C286" s="47"/>
      <c r="D286" s="47"/>
      <c r="E286" s="47"/>
    </row>
    <row r="287" spans="2:5" ht="12.75">
      <c r="B287" s="47"/>
      <c r="C287" s="47"/>
      <c r="D287" s="47"/>
      <c r="E287" s="47"/>
    </row>
    <row r="288" spans="2:5" ht="12.75">
      <c r="B288" s="47"/>
      <c r="C288" s="47"/>
      <c r="D288" s="47"/>
      <c r="E288" s="47"/>
    </row>
    <row r="289" spans="2:5" ht="12.75">
      <c r="B289" s="47"/>
      <c r="C289" s="47"/>
      <c r="D289" s="47"/>
      <c r="E289" s="47"/>
    </row>
    <row r="290" spans="2:5" ht="12.75">
      <c r="B290" s="47"/>
      <c r="C290" s="47"/>
      <c r="D290" s="47"/>
      <c r="E290" s="47"/>
    </row>
    <row r="291" spans="2:5" ht="12.75">
      <c r="B291" s="47"/>
      <c r="C291" s="47"/>
      <c r="D291" s="47"/>
      <c r="E291" s="47"/>
    </row>
    <row r="292" spans="2:5" ht="12.75">
      <c r="B292" s="47"/>
      <c r="C292" s="47"/>
      <c r="D292" s="47"/>
      <c r="E292" s="47"/>
    </row>
    <row r="293" spans="2:5" ht="12.75">
      <c r="B293" s="47"/>
      <c r="C293" s="47"/>
      <c r="D293" s="47"/>
      <c r="E293" s="47"/>
    </row>
    <row r="294" spans="2:5" ht="12.75">
      <c r="B294" s="47"/>
      <c r="C294" s="47"/>
      <c r="D294" s="47"/>
      <c r="E294" s="47"/>
    </row>
    <row r="295" spans="2:5" ht="12.75">
      <c r="B295" s="47"/>
      <c r="C295" s="47"/>
      <c r="D295" s="47"/>
      <c r="E295" s="47"/>
    </row>
    <row r="296" spans="2:5" ht="12.75">
      <c r="B296" s="47"/>
      <c r="C296" s="47"/>
      <c r="D296" s="47"/>
      <c r="E296" s="47"/>
    </row>
    <row r="297" spans="2:5" ht="12.75">
      <c r="B297" s="47"/>
      <c r="C297" s="47"/>
      <c r="D297" s="47"/>
      <c r="E297" s="47"/>
    </row>
    <row r="298" spans="2:5" ht="12.75">
      <c r="B298" s="47"/>
      <c r="C298" s="47"/>
      <c r="D298" s="47"/>
      <c r="E298" s="47"/>
    </row>
    <row r="299" spans="2:5" ht="12.75">
      <c r="B299" s="47"/>
      <c r="C299" s="47"/>
      <c r="D299" s="47"/>
      <c r="E299" s="47"/>
    </row>
    <row r="300" spans="2:5" ht="12.75">
      <c r="B300" s="47"/>
      <c r="C300" s="47"/>
      <c r="D300" s="47"/>
      <c r="E300" s="47"/>
    </row>
    <row r="301" spans="2:5" ht="12.75">
      <c r="B301" s="47"/>
      <c r="C301" s="47"/>
      <c r="D301" s="47"/>
      <c r="E301" s="47"/>
    </row>
    <row r="302" spans="2:5" ht="12.75">
      <c r="B302" s="47"/>
      <c r="C302" s="47"/>
      <c r="D302" s="47"/>
      <c r="E302" s="47"/>
    </row>
    <row r="303" spans="2:5" ht="12.75">
      <c r="B303" s="47"/>
      <c r="C303" s="47"/>
      <c r="D303" s="47"/>
      <c r="E303" s="47"/>
    </row>
    <row r="304" spans="2:5" ht="12.75">
      <c r="B304" s="47"/>
      <c r="C304" s="47"/>
      <c r="D304" s="47"/>
      <c r="E304" s="47"/>
    </row>
    <row r="305" spans="2:5" ht="12.75">
      <c r="B305" s="47"/>
      <c r="C305" s="47"/>
      <c r="D305" s="47"/>
      <c r="E305" s="47"/>
    </row>
    <row r="306" spans="2:5" ht="12.75">
      <c r="B306" s="47"/>
      <c r="C306" s="47"/>
      <c r="D306" s="47"/>
      <c r="E306" s="47"/>
    </row>
    <row r="307" spans="2:5" ht="12.75">
      <c r="B307" s="47"/>
      <c r="C307" s="47"/>
      <c r="D307" s="47"/>
      <c r="E307" s="47"/>
    </row>
    <row r="308" spans="2:5" ht="12.75">
      <c r="B308" s="47"/>
      <c r="C308" s="47"/>
      <c r="D308" s="47"/>
      <c r="E308" s="47"/>
    </row>
    <row r="309" spans="2:5" ht="12.75">
      <c r="B309" s="47"/>
      <c r="C309" s="47"/>
      <c r="D309" s="47"/>
      <c r="E309" s="47"/>
    </row>
    <row r="310" spans="2:5" ht="12.75">
      <c r="B310" s="47"/>
      <c r="C310" s="47"/>
      <c r="D310" s="47"/>
      <c r="E310" s="47"/>
    </row>
    <row r="311" spans="2:5" ht="12.75">
      <c r="B311" s="47"/>
      <c r="C311" s="47"/>
      <c r="D311" s="47"/>
      <c r="E311" s="47"/>
    </row>
    <row r="312" spans="2:5" ht="12.75">
      <c r="B312" s="47"/>
      <c r="C312" s="47"/>
      <c r="D312" s="47"/>
      <c r="E312" s="47"/>
    </row>
    <row r="313" spans="2:5" ht="12.75">
      <c r="B313" s="47"/>
      <c r="C313" s="47"/>
      <c r="D313" s="47"/>
      <c r="E313" s="47"/>
    </row>
    <row r="314" spans="2:5" ht="12.75">
      <c r="B314" s="47"/>
      <c r="C314" s="47"/>
      <c r="D314" s="47"/>
      <c r="E314" s="47"/>
    </row>
    <row r="315" spans="2:5" ht="12.75">
      <c r="B315" s="47"/>
      <c r="C315" s="47"/>
      <c r="D315" s="47"/>
      <c r="E315" s="47"/>
    </row>
    <row r="316" spans="2:5" ht="12.75">
      <c r="B316" s="47"/>
      <c r="C316" s="47"/>
      <c r="D316" s="47"/>
      <c r="E316" s="47"/>
    </row>
    <row r="317" spans="2:5" ht="12.75">
      <c r="B317" s="47"/>
      <c r="C317" s="47"/>
      <c r="D317" s="47"/>
      <c r="E317" s="47"/>
    </row>
    <row r="318" spans="2:5" ht="12.75">
      <c r="B318" s="47"/>
      <c r="C318" s="47"/>
      <c r="D318" s="47"/>
      <c r="E318" s="47"/>
    </row>
    <row r="319" spans="2:5" ht="12.75">
      <c r="B319" s="47"/>
      <c r="C319" s="47"/>
      <c r="D319" s="47"/>
      <c r="E319" s="47"/>
    </row>
    <row r="320" spans="2:5" ht="12.75">
      <c r="B320" s="47"/>
      <c r="C320" s="47"/>
      <c r="D320" s="47"/>
      <c r="E320" s="47"/>
    </row>
    <row r="321" spans="2:5" ht="12.75">
      <c r="B321" s="47"/>
      <c r="C321" s="47"/>
      <c r="D321" s="47"/>
      <c r="E321" s="47"/>
    </row>
    <row r="322" spans="2:5" ht="12.75">
      <c r="B322" s="47"/>
      <c r="C322" s="47"/>
      <c r="D322" s="47"/>
      <c r="E322" s="47"/>
    </row>
    <row r="323" spans="2:5" ht="12.75">
      <c r="B323" s="47"/>
      <c r="C323" s="47"/>
      <c r="D323" s="47"/>
      <c r="E323" s="47"/>
    </row>
    <row r="324" spans="2:5" ht="12.75">
      <c r="B324" s="47"/>
      <c r="C324" s="47"/>
      <c r="D324" s="47"/>
      <c r="E324" s="47"/>
    </row>
    <row r="325" spans="2:5" ht="12.75">
      <c r="B325" s="47"/>
      <c r="C325" s="47"/>
      <c r="D325" s="47"/>
      <c r="E325" s="47"/>
    </row>
    <row r="326" spans="2:5" ht="12.75">
      <c r="B326" s="47"/>
      <c r="C326" s="47"/>
      <c r="D326" s="47"/>
      <c r="E326" s="47"/>
    </row>
    <row r="327" spans="2:5" ht="12.75">
      <c r="B327" s="47"/>
      <c r="C327" s="47"/>
      <c r="D327" s="47"/>
      <c r="E327" s="47"/>
    </row>
    <row r="328" spans="2:5" ht="12.75">
      <c r="B328" s="47"/>
      <c r="C328" s="47"/>
      <c r="D328" s="47"/>
      <c r="E328" s="47"/>
    </row>
    <row r="329" spans="2:5" ht="12.75">
      <c r="B329" s="47"/>
      <c r="C329" s="47"/>
      <c r="D329" s="47"/>
      <c r="E329" s="47"/>
    </row>
    <row r="330" spans="2:5" ht="12.75">
      <c r="B330" s="47"/>
      <c r="C330" s="47"/>
      <c r="D330" s="47"/>
      <c r="E330" s="47"/>
    </row>
    <row r="331" spans="2:5" ht="12.75">
      <c r="B331" s="47"/>
      <c r="C331" s="47"/>
      <c r="D331" s="47"/>
      <c r="E331" s="47"/>
    </row>
    <row r="332" spans="2:5" ht="12.75">
      <c r="B332" s="47"/>
      <c r="C332" s="47"/>
      <c r="D332" s="47"/>
      <c r="E332" s="47"/>
    </row>
    <row r="333" spans="2:5" ht="12.75">
      <c r="B333" s="47"/>
      <c r="C333" s="47"/>
      <c r="D333" s="47"/>
      <c r="E333" s="47"/>
    </row>
    <row r="334" spans="2:5" ht="12.75">
      <c r="B334" s="47"/>
      <c r="C334" s="47"/>
      <c r="D334" s="47"/>
      <c r="E334" s="47"/>
    </row>
    <row r="335" spans="2:5" ht="12.75">
      <c r="B335" s="47"/>
      <c r="C335" s="47"/>
      <c r="D335" s="47"/>
      <c r="E335" s="47"/>
    </row>
    <row r="336" spans="2:5" ht="12.75">
      <c r="B336" s="47"/>
      <c r="C336" s="47"/>
      <c r="D336" s="47"/>
      <c r="E336" s="47"/>
    </row>
    <row r="337" spans="2:5" ht="12.75">
      <c r="B337" s="47"/>
      <c r="C337" s="47"/>
      <c r="D337" s="47"/>
      <c r="E337" s="47"/>
    </row>
    <row r="338" spans="2:5" ht="12.75">
      <c r="B338" s="47"/>
      <c r="C338" s="47"/>
      <c r="D338" s="47"/>
      <c r="E338" s="47"/>
    </row>
    <row r="339" spans="2:5" ht="12.75">
      <c r="B339" s="47"/>
      <c r="C339" s="47"/>
      <c r="D339" s="47"/>
      <c r="E339" s="47"/>
    </row>
    <row r="340" spans="2:5" ht="12.75">
      <c r="B340" s="47"/>
      <c r="C340" s="47"/>
      <c r="D340" s="47"/>
      <c r="E340" s="47"/>
    </row>
    <row r="341" spans="2:5" ht="12.75">
      <c r="B341" s="47"/>
      <c r="C341" s="47"/>
      <c r="D341" s="47"/>
      <c r="E341" s="47"/>
    </row>
    <row r="342" spans="2:5" ht="12.75">
      <c r="B342" s="47"/>
      <c r="C342" s="47"/>
      <c r="D342" s="47"/>
      <c r="E342" s="47"/>
    </row>
    <row r="343" spans="2:5" ht="12.75">
      <c r="B343" s="47"/>
      <c r="C343" s="47"/>
      <c r="D343" s="47"/>
      <c r="E343" s="47"/>
    </row>
    <row r="344" spans="2:5" ht="12.75">
      <c r="B344" s="47"/>
      <c r="C344" s="47"/>
      <c r="D344" s="47"/>
      <c r="E344" s="47"/>
    </row>
    <row r="345" spans="2:5" ht="12.75">
      <c r="B345" s="47"/>
      <c r="C345" s="47"/>
      <c r="D345" s="47"/>
      <c r="E345" s="47"/>
    </row>
    <row r="346" spans="2:5" ht="12.75">
      <c r="B346" s="47"/>
      <c r="C346" s="47"/>
      <c r="D346" s="47"/>
      <c r="E346" s="47"/>
    </row>
    <row r="347" spans="2:5" ht="12.75">
      <c r="B347" s="47"/>
      <c r="C347" s="47"/>
      <c r="D347" s="47"/>
      <c r="E347" s="47"/>
    </row>
    <row r="348" spans="2:5" ht="12.75">
      <c r="B348" s="47"/>
      <c r="C348" s="47"/>
      <c r="D348" s="47"/>
      <c r="E348" s="47"/>
    </row>
    <row r="349" spans="2:5" ht="12.75">
      <c r="B349" s="47"/>
      <c r="C349" s="47"/>
      <c r="D349" s="47"/>
      <c r="E349" s="47"/>
    </row>
    <row r="350" spans="2:5" ht="12.75">
      <c r="B350" s="47"/>
      <c r="C350" s="47"/>
      <c r="D350" s="47"/>
      <c r="E350" s="47"/>
    </row>
    <row r="351" spans="2:5" ht="12.75">
      <c r="B351" s="47"/>
      <c r="C351" s="47"/>
      <c r="D351" s="47"/>
      <c r="E351" s="47"/>
    </row>
    <row r="352" spans="2:5" ht="12.75">
      <c r="B352" s="47"/>
      <c r="C352" s="47"/>
      <c r="D352" s="47"/>
      <c r="E352" s="47"/>
    </row>
    <row r="353" spans="2:5" ht="12.75">
      <c r="B353" s="47"/>
      <c r="C353" s="47"/>
      <c r="D353" s="47"/>
      <c r="E353" s="47"/>
    </row>
    <row r="354" spans="2:5" ht="12.75">
      <c r="B354" s="47"/>
      <c r="C354" s="47"/>
      <c r="D354" s="47"/>
      <c r="E354" s="47"/>
    </row>
    <row r="355" spans="2:5" ht="12.75">
      <c r="B355" s="47"/>
      <c r="C355" s="47"/>
      <c r="D355" s="47"/>
      <c r="E355" s="47"/>
    </row>
    <row r="356" spans="2:5" ht="12.75">
      <c r="B356" s="47"/>
      <c r="C356" s="47"/>
      <c r="D356" s="47"/>
      <c r="E356" s="47"/>
    </row>
    <row r="357" spans="2:5" ht="12.75">
      <c r="B357" s="47"/>
      <c r="C357" s="47"/>
      <c r="D357" s="47"/>
      <c r="E357" s="47"/>
    </row>
    <row r="358" spans="2:5" ht="12.75">
      <c r="B358" s="47"/>
      <c r="C358" s="47"/>
      <c r="D358" s="47"/>
      <c r="E358" s="47"/>
    </row>
    <row r="359" spans="2:5" ht="12.75">
      <c r="B359" s="47"/>
      <c r="C359" s="47"/>
      <c r="D359" s="47"/>
      <c r="E359" s="47"/>
    </row>
    <row r="360" spans="2:5" ht="12.75">
      <c r="B360" s="47"/>
      <c r="C360" s="47"/>
      <c r="D360" s="47"/>
      <c r="E360" s="47"/>
    </row>
    <row r="361" spans="2:5" ht="12.75">
      <c r="B361" s="47"/>
      <c r="C361" s="47"/>
      <c r="D361" s="47"/>
      <c r="E361" s="47"/>
    </row>
    <row r="362" spans="2:5" ht="12.75">
      <c r="B362" s="47"/>
      <c r="C362" s="47"/>
      <c r="D362" s="47"/>
      <c r="E362" s="47"/>
    </row>
    <row r="363" spans="2:5" ht="12.75">
      <c r="B363" s="47"/>
      <c r="C363" s="47"/>
      <c r="D363" s="47"/>
      <c r="E363" s="47"/>
    </row>
    <row r="364" spans="2:5" ht="12.75">
      <c r="B364" s="47"/>
      <c r="C364" s="47"/>
      <c r="D364" s="47"/>
      <c r="E364" s="47"/>
    </row>
    <row r="365" spans="2:5" ht="12.75">
      <c r="B365" s="47"/>
      <c r="C365" s="47"/>
      <c r="D365" s="47"/>
      <c r="E365" s="47"/>
    </row>
    <row r="366" spans="2:5" ht="12.75">
      <c r="B366" s="47"/>
      <c r="C366" s="47"/>
      <c r="D366" s="47"/>
      <c r="E366" s="47"/>
    </row>
    <row r="367" spans="2:5" ht="12.75">
      <c r="B367" s="47"/>
      <c r="C367" s="47"/>
      <c r="D367" s="47"/>
      <c r="E367" s="47"/>
    </row>
    <row r="368" spans="2:5" ht="12.75">
      <c r="B368" s="47"/>
      <c r="C368" s="47"/>
      <c r="D368" s="47"/>
      <c r="E368" s="47"/>
    </row>
    <row r="369" spans="2:5" ht="12.75">
      <c r="B369" s="47"/>
      <c r="C369" s="47"/>
      <c r="D369" s="47"/>
      <c r="E369" s="47"/>
    </row>
    <row r="370" spans="2:5" ht="12.75">
      <c r="B370" s="47"/>
      <c r="C370" s="47"/>
      <c r="D370" s="47"/>
      <c r="E370" s="47"/>
    </row>
    <row r="371" spans="2:5" ht="12.75">
      <c r="B371" s="47"/>
      <c r="C371" s="47"/>
      <c r="D371" s="47"/>
      <c r="E371" s="47"/>
    </row>
    <row r="372" spans="2:5" ht="12.75">
      <c r="B372" s="47"/>
      <c r="C372" s="47"/>
      <c r="D372" s="47"/>
      <c r="E372" s="47"/>
    </row>
    <row r="373" spans="2:5" ht="12.75">
      <c r="B373" s="47"/>
      <c r="C373" s="47"/>
      <c r="D373" s="47"/>
      <c r="E373" s="47"/>
    </row>
    <row r="374" spans="2:5" ht="12.75">
      <c r="B374" s="47"/>
      <c r="C374" s="47"/>
      <c r="D374" s="47"/>
      <c r="E374" s="47"/>
    </row>
    <row r="375" spans="2:5" ht="12.75">
      <c r="B375" s="47"/>
      <c r="C375" s="47"/>
      <c r="D375" s="47"/>
      <c r="E375" s="47"/>
    </row>
    <row r="376" spans="2:5" ht="12.75">
      <c r="B376" s="47"/>
      <c r="C376" s="47"/>
      <c r="D376" s="47"/>
      <c r="E376" s="47"/>
    </row>
    <row r="377" spans="2:5" ht="12.75">
      <c r="B377" s="47"/>
      <c r="C377" s="47"/>
      <c r="D377" s="47"/>
      <c r="E377" s="47"/>
    </row>
    <row r="378" spans="2:5" ht="12.75">
      <c r="B378" s="47"/>
      <c r="C378" s="47"/>
      <c r="D378" s="47"/>
      <c r="E378" s="47"/>
    </row>
    <row r="379" spans="2:5" ht="12.75">
      <c r="B379" s="47"/>
      <c r="C379" s="47"/>
      <c r="D379" s="47"/>
      <c r="E379" s="47"/>
    </row>
    <row r="380" spans="2:5" ht="12.75">
      <c r="B380" s="47"/>
      <c r="C380" s="47"/>
      <c r="D380" s="47"/>
      <c r="E380" s="47"/>
    </row>
    <row r="381" spans="2:5" ht="12.75">
      <c r="B381" s="47"/>
      <c r="C381" s="47"/>
      <c r="D381" s="47"/>
      <c r="E381" s="47"/>
    </row>
    <row r="382" spans="2:5" ht="12.75">
      <c r="B382" s="47"/>
      <c r="C382" s="47"/>
      <c r="D382" s="47"/>
      <c r="E382" s="47"/>
    </row>
    <row r="383" spans="2:5" ht="12.75">
      <c r="B383" s="47"/>
      <c r="C383" s="47"/>
      <c r="D383" s="47"/>
      <c r="E383" s="47"/>
    </row>
    <row r="384" spans="2:5" ht="12.75">
      <c r="B384" s="47"/>
      <c r="C384" s="47"/>
      <c r="D384" s="47"/>
      <c r="E384" s="47"/>
    </row>
    <row r="385" spans="2:5" ht="12.75">
      <c r="B385" s="47"/>
      <c r="C385" s="47"/>
      <c r="D385" s="47"/>
      <c r="E385" s="47"/>
    </row>
    <row r="386" spans="2:5" ht="12.75">
      <c r="B386" s="47"/>
      <c r="C386" s="47"/>
      <c r="D386" s="47"/>
      <c r="E386" s="47"/>
    </row>
    <row r="387" spans="2:5" ht="12.75">
      <c r="B387" s="47"/>
      <c r="C387" s="47"/>
      <c r="D387" s="47"/>
      <c r="E387" s="47"/>
    </row>
    <row r="388" spans="2:5" ht="12.75">
      <c r="B388" s="47"/>
      <c r="C388" s="47"/>
      <c r="D388" s="47"/>
      <c r="E388" s="47"/>
    </row>
    <row r="389" spans="2:5" ht="12.75">
      <c r="B389" s="47"/>
      <c r="C389" s="47"/>
      <c r="D389" s="47"/>
      <c r="E389" s="47"/>
    </row>
    <row r="390" spans="2:5" ht="12.75">
      <c r="B390" s="47"/>
      <c r="C390" s="47"/>
      <c r="D390" s="47"/>
      <c r="E390" s="47"/>
    </row>
    <row r="391" spans="2:5" ht="12.75">
      <c r="B391" s="47"/>
      <c r="C391" s="47"/>
      <c r="D391" s="47"/>
      <c r="E391" s="47"/>
    </row>
    <row r="392" spans="2:5" ht="12.75">
      <c r="B392" s="47"/>
      <c r="C392" s="47"/>
      <c r="D392" s="47"/>
      <c r="E392" s="47"/>
    </row>
    <row r="393" spans="2:5" ht="12.75">
      <c r="B393" s="47"/>
      <c r="C393" s="47"/>
      <c r="D393" s="47"/>
      <c r="E393" s="47"/>
    </row>
    <row r="394" spans="2:5" ht="12.75">
      <c r="B394" s="47"/>
      <c r="C394" s="47"/>
      <c r="D394" s="47"/>
      <c r="E394" s="47"/>
    </row>
    <row r="395" spans="2:5" ht="12.75">
      <c r="B395" s="47"/>
      <c r="C395" s="47"/>
      <c r="D395" s="47"/>
      <c r="E395" s="47"/>
    </row>
    <row r="396" spans="2:5" ht="12.75">
      <c r="B396" s="47"/>
      <c r="C396" s="47"/>
      <c r="D396" s="47"/>
      <c r="E396" s="47"/>
    </row>
    <row r="397" spans="2:5" ht="12.75">
      <c r="B397" s="47"/>
      <c r="C397" s="47"/>
      <c r="D397" s="47"/>
      <c r="E397" s="47"/>
    </row>
    <row r="398" spans="2:5" ht="12.75">
      <c r="B398" s="47"/>
      <c r="C398" s="47"/>
      <c r="D398" s="47"/>
      <c r="E398" s="47"/>
    </row>
    <row r="399" spans="2:5" ht="12.75">
      <c r="B399" s="47"/>
      <c r="C399" s="47"/>
      <c r="D399" s="47"/>
      <c r="E399" s="47"/>
    </row>
    <row r="400" spans="2:5" ht="12.75">
      <c r="B400" s="47"/>
      <c r="C400" s="47"/>
      <c r="D400" s="47"/>
      <c r="E400" s="47"/>
    </row>
    <row r="401" spans="2:5" ht="12.75">
      <c r="B401" s="47"/>
      <c r="C401" s="47"/>
      <c r="D401" s="47"/>
      <c r="E401" s="47"/>
    </row>
    <row r="402" spans="2:5" ht="12.75">
      <c r="B402" s="47"/>
      <c r="C402" s="47"/>
      <c r="D402" s="47"/>
      <c r="E402" s="47"/>
    </row>
    <row r="403" spans="2:5" ht="12.75">
      <c r="B403" s="47"/>
      <c r="C403" s="47"/>
      <c r="D403" s="47"/>
      <c r="E403" s="47"/>
    </row>
    <row r="404" spans="2:5" ht="12.75">
      <c r="B404" s="47"/>
      <c r="C404" s="47"/>
      <c r="D404" s="47"/>
      <c r="E404" s="47"/>
    </row>
    <row r="405" spans="2:5" ht="12.75">
      <c r="B405" s="47"/>
      <c r="C405" s="47"/>
      <c r="D405" s="47"/>
      <c r="E405" s="47"/>
    </row>
    <row r="406" spans="2:5" ht="12.75">
      <c r="B406" s="47"/>
      <c r="C406" s="47"/>
      <c r="D406" s="47"/>
      <c r="E406" s="47"/>
    </row>
    <row r="407" spans="2:5" ht="12.75">
      <c r="B407" s="47"/>
      <c r="C407" s="47"/>
      <c r="D407" s="47"/>
      <c r="E407" s="47"/>
    </row>
    <row r="408" spans="2:5" ht="12.75">
      <c r="B408" s="47"/>
      <c r="C408" s="47"/>
      <c r="D408" s="47"/>
      <c r="E408" s="47"/>
    </row>
    <row r="409" spans="2:5" ht="12.75">
      <c r="B409" s="47"/>
      <c r="C409" s="47"/>
      <c r="D409" s="47"/>
      <c r="E409" s="47"/>
    </row>
    <row r="410" spans="2:5" ht="12.75">
      <c r="B410" s="47"/>
      <c r="C410" s="47"/>
      <c r="D410" s="47"/>
      <c r="E410" s="47"/>
    </row>
    <row r="411" spans="2:5" ht="12.75">
      <c r="B411" s="47"/>
      <c r="C411" s="47"/>
      <c r="D411" s="47"/>
      <c r="E411" s="47"/>
    </row>
    <row r="412" spans="2:5" ht="12.75">
      <c r="B412" s="47"/>
      <c r="C412" s="47"/>
      <c r="D412" s="47"/>
      <c r="E412" s="47"/>
    </row>
    <row r="413" spans="2:5" ht="12.75">
      <c r="B413" s="47"/>
      <c r="C413" s="47"/>
      <c r="D413" s="47"/>
      <c r="E413" s="47"/>
    </row>
    <row r="414" spans="2:5" ht="12.75">
      <c r="B414" s="47"/>
      <c r="C414" s="47"/>
      <c r="D414" s="47"/>
      <c r="E414" s="47"/>
    </row>
    <row r="415" spans="2:5" ht="12.75">
      <c r="B415" s="47"/>
      <c r="C415" s="47"/>
      <c r="D415" s="47"/>
      <c r="E415" s="47"/>
    </row>
    <row r="416" spans="2:5" ht="12.75">
      <c r="B416" s="47"/>
      <c r="C416" s="47"/>
      <c r="D416" s="47"/>
      <c r="E416" s="47"/>
    </row>
    <row r="417" spans="2:5" ht="12.75">
      <c r="B417" s="47"/>
      <c r="C417" s="47"/>
      <c r="D417" s="47"/>
      <c r="E417" s="47"/>
    </row>
    <row r="418" spans="2:5" ht="12.75">
      <c r="B418" s="47"/>
      <c r="C418" s="47"/>
      <c r="D418" s="47"/>
      <c r="E418" s="47"/>
    </row>
    <row r="419" spans="2:5" ht="12.75">
      <c r="B419" s="47"/>
      <c r="C419" s="47"/>
      <c r="D419" s="47"/>
      <c r="E419" s="47"/>
    </row>
    <row r="420" spans="2:5" ht="12.75">
      <c r="B420" s="47"/>
      <c r="C420" s="47"/>
      <c r="D420" s="47"/>
      <c r="E420" s="47"/>
    </row>
    <row r="421" spans="2:5" ht="12.75">
      <c r="B421" s="47"/>
      <c r="C421" s="47"/>
      <c r="D421" s="47"/>
      <c r="E421" s="47"/>
    </row>
    <row r="422" spans="2:5" ht="12.75">
      <c r="B422" s="47"/>
      <c r="C422" s="47"/>
      <c r="D422" s="47"/>
      <c r="E422" s="47"/>
    </row>
    <row r="423" spans="2:5" ht="12.75">
      <c r="B423" s="47"/>
      <c r="C423" s="47"/>
      <c r="D423" s="47"/>
      <c r="E423" s="47"/>
    </row>
    <row r="424" spans="2:5" ht="12.75">
      <c r="B424" s="47"/>
      <c r="C424" s="47"/>
      <c r="D424" s="47"/>
      <c r="E424" s="47"/>
    </row>
    <row r="425" spans="2:5" ht="12.75">
      <c r="B425" s="47"/>
      <c r="C425" s="47"/>
      <c r="D425" s="47"/>
      <c r="E425" s="47"/>
    </row>
    <row r="426" spans="2:5" ht="12.75">
      <c r="B426" s="47"/>
      <c r="C426" s="47"/>
      <c r="D426" s="47"/>
      <c r="E426" s="47"/>
    </row>
    <row r="427" spans="2:5" ht="12.75">
      <c r="B427" s="47"/>
      <c r="C427" s="47"/>
      <c r="D427" s="47"/>
      <c r="E427" s="47"/>
    </row>
    <row r="428" spans="2:5" ht="12.75">
      <c r="B428" s="47"/>
      <c r="C428" s="47"/>
      <c r="D428" s="47"/>
      <c r="E428" s="47"/>
    </row>
    <row r="429" spans="2:5" ht="12.75">
      <c r="B429" s="47"/>
      <c r="C429" s="47"/>
      <c r="D429" s="47"/>
      <c r="E429" s="47"/>
    </row>
    <row r="430" spans="2:5" ht="12.75">
      <c r="B430" s="47"/>
      <c r="C430" s="47"/>
      <c r="D430" s="47"/>
      <c r="E430" s="47"/>
    </row>
    <row r="431" spans="2:5" ht="12.75">
      <c r="B431" s="47"/>
      <c r="C431" s="47"/>
      <c r="D431" s="47"/>
      <c r="E431" s="47"/>
    </row>
    <row r="432" spans="2:5" ht="12.75">
      <c r="B432" s="47"/>
      <c r="C432" s="47"/>
      <c r="D432" s="47"/>
      <c r="E432" s="47"/>
    </row>
    <row r="433" spans="2:5" ht="12.75">
      <c r="B433" s="47"/>
      <c r="C433" s="47"/>
      <c r="D433" s="47"/>
      <c r="E433" s="47"/>
    </row>
    <row r="434" spans="2:5" ht="12.75">
      <c r="B434" s="47"/>
      <c r="C434" s="47"/>
      <c r="D434" s="47"/>
      <c r="E434" s="47"/>
    </row>
    <row r="435" spans="2:5" ht="12.75">
      <c r="B435" s="47"/>
      <c r="C435" s="47"/>
      <c r="D435" s="47"/>
      <c r="E435" s="47"/>
    </row>
    <row r="436" spans="2:5" ht="12.75">
      <c r="B436" s="47"/>
      <c r="C436" s="47"/>
      <c r="D436" s="47"/>
      <c r="E436" s="47"/>
    </row>
    <row r="437" spans="2:5" ht="12.75">
      <c r="B437" s="47"/>
      <c r="C437" s="47"/>
      <c r="D437" s="47"/>
      <c r="E437" s="47"/>
    </row>
    <row r="438" spans="2:5" ht="12.75">
      <c r="B438" s="47"/>
      <c r="C438" s="47"/>
      <c r="D438" s="47"/>
      <c r="E438" s="47"/>
    </row>
    <row r="439" spans="2:5" ht="12.75">
      <c r="B439" s="47"/>
      <c r="C439" s="47"/>
      <c r="D439" s="47"/>
      <c r="E439" s="47"/>
    </row>
    <row r="440" spans="2:5" ht="12.75">
      <c r="B440" s="47"/>
      <c r="C440" s="47"/>
      <c r="D440" s="47"/>
      <c r="E440" s="47"/>
    </row>
    <row r="441" spans="2:5" ht="12.75">
      <c r="B441" s="47"/>
      <c r="C441" s="47"/>
      <c r="D441" s="47"/>
      <c r="E441" s="47"/>
    </row>
    <row r="442" spans="2:5" ht="12.75">
      <c r="B442" s="47"/>
      <c r="C442" s="47"/>
      <c r="D442" s="47"/>
      <c r="E442" s="47"/>
    </row>
    <row r="443" spans="2:5" ht="12.75">
      <c r="B443" s="47"/>
      <c r="C443" s="47"/>
      <c r="D443" s="47"/>
      <c r="E443" s="47"/>
    </row>
    <row r="444" spans="2:5" ht="12.75">
      <c r="B444" s="47"/>
      <c r="C444" s="47"/>
      <c r="D444" s="47"/>
      <c r="E444" s="47"/>
    </row>
    <row r="445" spans="2:5" ht="12.75">
      <c r="B445" s="47"/>
      <c r="C445" s="47"/>
      <c r="D445" s="47"/>
      <c r="E445" s="47"/>
    </row>
    <row r="446" spans="2:5" ht="12.75">
      <c r="B446" s="47"/>
      <c r="C446" s="47"/>
      <c r="D446" s="47"/>
      <c r="E446" s="47"/>
    </row>
    <row r="447" spans="2:5" ht="12.75">
      <c r="B447" s="47"/>
      <c r="C447" s="47"/>
      <c r="D447" s="47"/>
      <c r="E447" s="47"/>
    </row>
    <row r="448" spans="2:5" ht="12.75">
      <c r="B448" s="47"/>
      <c r="C448" s="47"/>
      <c r="D448" s="47"/>
      <c r="E448" s="47"/>
    </row>
    <row r="449" spans="2:5" ht="12.75">
      <c r="B449" s="47"/>
      <c r="C449" s="47"/>
      <c r="D449" s="47"/>
      <c r="E449" s="47"/>
    </row>
    <row r="450" spans="2:5" ht="12.75">
      <c r="B450" s="47"/>
      <c r="C450" s="47"/>
      <c r="D450" s="47"/>
      <c r="E450" s="47"/>
    </row>
    <row r="451" spans="2:5" ht="12.75">
      <c r="B451" s="47"/>
      <c r="C451" s="47"/>
      <c r="D451" s="47"/>
      <c r="E451" s="47"/>
    </row>
    <row r="452" spans="2:5" ht="12.75">
      <c r="B452" s="47"/>
      <c r="C452" s="47"/>
      <c r="D452" s="47"/>
      <c r="E452" s="47"/>
    </row>
    <row r="453" spans="2:5" ht="12.75">
      <c r="B453" s="47"/>
      <c r="C453" s="47"/>
      <c r="D453" s="47"/>
      <c r="E453" s="47"/>
    </row>
    <row r="454" spans="2:5" ht="12.75">
      <c r="B454" s="47"/>
      <c r="C454" s="47"/>
      <c r="D454" s="47"/>
      <c r="E454" s="47"/>
    </row>
    <row r="455" spans="2:5" ht="12.75">
      <c r="B455" s="47"/>
      <c r="C455" s="47"/>
      <c r="D455" s="47"/>
      <c r="E455" s="47"/>
    </row>
    <row r="456" spans="2:5" ht="12.75">
      <c r="B456" s="47"/>
      <c r="C456" s="47"/>
      <c r="D456" s="47"/>
      <c r="E456" s="47"/>
    </row>
    <row r="457" spans="2:5" ht="12.75">
      <c r="B457" s="47"/>
      <c r="C457" s="47"/>
      <c r="D457" s="47"/>
      <c r="E457" s="47"/>
    </row>
    <row r="458" spans="2:5" ht="12.75">
      <c r="B458" s="47"/>
      <c r="C458" s="47"/>
      <c r="D458" s="47"/>
      <c r="E458" s="47"/>
    </row>
    <row r="459" spans="2:5" ht="12.75">
      <c r="B459" s="47"/>
      <c r="C459" s="47"/>
      <c r="D459" s="47"/>
      <c r="E459" s="47"/>
    </row>
    <row r="460" spans="2:5" ht="12.75">
      <c r="B460" s="47"/>
      <c r="C460" s="47"/>
      <c r="D460" s="47"/>
      <c r="E460" s="47"/>
    </row>
    <row r="461" spans="2:5" ht="12.75">
      <c r="B461" s="47"/>
      <c r="C461" s="47"/>
      <c r="D461" s="47"/>
      <c r="E461" s="47"/>
    </row>
    <row r="462" spans="2:5" ht="12.75">
      <c r="B462" s="47"/>
      <c r="C462" s="47"/>
      <c r="D462" s="47"/>
      <c r="E462" s="47"/>
    </row>
    <row r="463" spans="2:5" ht="12.75">
      <c r="B463" s="47"/>
      <c r="C463" s="47"/>
      <c r="D463" s="47"/>
      <c r="E463" s="47"/>
    </row>
    <row r="464" spans="2:5" ht="12.75">
      <c r="B464" s="47"/>
      <c r="C464" s="47"/>
      <c r="D464" s="47"/>
      <c r="E464" s="47"/>
    </row>
    <row r="465" spans="2:5" ht="12.75">
      <c r="B465" s="47"/>
      <c r="C465" s="47"/>
      <c r="D465" s="47"/>
      <c r="E465" s="47"/>
    </row>
    <row r="466" spans="2:5" ht="12.75">
      <c r="B466" s="47"/>
      <c r="C466" s="47"/>
      <c r="D466" s="47"/>
      <c r="E466" s="47"/>
    </row>
    <row r="467" spans="2:5" ht="12.75">
      <c r="B467" s="47"/>
      <c r="C467" s="47"/>
      <c r="D467" s="47"/>
      <c r="E467" s="47"/>
    </row>
    <row r="468" spans="2:5" ht="12.75">
      <c r="B468" s="47"/>
      <c r="C468" s="47"/>
      <c r="D468" s="47"/>
      <c r="E468" s="47"/>
    </row>
    <row r="469" spans="2:5" ht="12.75">
      <c r="B469" s="47"/>
      <c r="C469" s="47"/>
      <c r="D469" s="47"/>
      <c r="E469" s="47"/>
    </row>
    <row r="470" spans="2:5" ht="12.75">
      <c r="B470" s="47"/>
      <c r="C470" s="47"/>
      <c r="D470" s="47"/>
      <c r="E470" s="47"/>
    </row>
    <row r="471" spans="2:5" ht="12.75">
      <c r="B471" s="47"/>
      <c r="C471" s="47"/>
      <c r="D471" s="47"/>
      <c r="E471" s="47"/>
    </row>
    <row r="472" spans="2:5" ht="12.75">
      <c r="B472" s="47"/>
      <c r="C472" s="47"/>
      <c r="D472" s="47"/>
      <c r="E472" s="47"/>
    </row>
    <row r="473" spans="2:5" ht="12.75">
      <c r="B473" s="47"/>
      <c r="C473" s="47"/>
      <c r="D473" s="47"/>
      <c r="E473" s="47"/>
    </row>
    <row r="474" spans="2:5" ht="12.75">
      <c r="B474" s="47"/>
      <c r="C474" s="47"/>
      <c r="D474" s="47"/>
      <c r="E474" s="47"/>
    </row>
    <row r="475" spans="2:5" ht="12.75">
      <c r="B475" s="47"/>
      <c r="C475" s="47"/>
      <c r="D475" s="47"/>
      <c r="E475" s="47"/>
    </row>
    <row r="476" spans="2:5" ht="12.75">
      <c r="B476" s="47"/>
      <c r="C476" s="47"/>
      <c r="D476" s="47"/>
      <c r="E476" s="47"/>
    </row>
    <row r="477" spans="2:5" ht="12.75">
      <c r="B477" s="47"/>
      <c r="C477" s="47"/>
      <c r="D477" s="47"/>
      <c r="E477" s="47"/>
    </row>
    <row r="478" spans="2:5" ht="12.75">
      <c r="B478" s="47"/>
      <c r="C478" s="47"/>
      <c r="D478" s="47"/>
      <c r="E478" s="47"/>
    </row>
    <row r="479" spans="2:5" ht="12.75">
      <c r="B479" s="47"/>
      <c r="C479" s="47"/>
      <c r="D479" s="47"/>
      <c r="E479" s="47"/>
    </row>
    <row r="480" spans="2:5" ht="12.75">
      <c r="B480" s="47"/>
      <c r="C480" s="47"/>
      <c r="D480" s="47"/>
      <c r="E480" s="47"/>
    </row>
    <row r="481" spans="2:5" ht="12.75">
      <c r="B481" s="47"/>
      <c r="C481" s="47"/>
      <c r="D481" s="47"/>
      <c r="E481" s="47"/>
    </row>
    <row r="482" spans="2:5" ht="12.75">
      <c r="B482" s="47"/>
      <c r="C482" s="47"/>
      <c r="D482" s="47"/>
      <c r="E482" s="47"/>
    </row>
    <row r="483" spans="2:5" ht="12.75">
      <c r="B483" s="47"/>
      <c r="C483" s="47"/>
      <c r="D483" s="47"/>
      <c r="E483" s="47"/>
    </row>
    <row r="484" spans="2:5" ht="12.75">
      <c r="B484" s="47"/>
      <c r="C484" s="47"/>
      <c r="D484" s="47"/>
      <c r="E484" s="47"/>
    </row>
    <row r="485" spans="2:5" ht="12.75">
      <c r="B485" s="47"/>
      <c r="C485" s="47"/>
      <c r="D485" s="47"/>
      <c r="E485" s="47"/>
    </row>
    <row r="486" spans="2:5" ht="12.75">
      <c r="B486" s="47"/>
      <c r="C486" s="47"/>
      <c r="D486" s="47"/>
      <c r="E486" s="47"/>
    </row>
    <row r="487" spans="2:5" ht="12.75">
      <c r="B487" s="47"/>
      <c r="C487" s="47"/>
      <c r="D487" s="47"/>
      <c r="E487" s="47"/>
    </row>
    <row r="488" spans="2:5" ht="12.75">
      <c r="B488" s="47"/>
      <c r="C488" s="47"/>
      <c r="D488" s="47"/>
      <c r="E488" s="47"/>
    </row>
    <row r="489" spans="2:5" ht="12.75">
      <c r="B489" s="47"/>
      <c r="C489" s="47"/>
      <c r="D489" s="47"/>
      <c r="E489" s="47"/>
    </row>
    <row r="490" spans="2:5" ht="12.75">
      <c r="B490" s="47"/>
      <c r="C490" s="47"/>
      <c r="D490" s="47"/>
      <c r="E490" s="47"/>
    </row>
    <row r="491" spans="2:5" ht="12.75">
      <c r="B491" s="47"/>
      <c r="C491" s="47"/>
      <c r="D491" s="47"/>
      <c r="E491" s="47"/>
    </row>
    <row r="492" spans="2:5" ht="12.75">
      <c r="B492" s="47"/>
      <c r="C492" s="47"/>
      <c r="D492" s="47"/>
      <c r="E492" s="47"/>
    </row>
    <row r="493" spans="2:5" ht="12.75">
      <c r="B493" s="47"/>
      <c r="C493" s="47"/>
      <c r="D493" s="47"/>
      <c r="E493" s="47"/>
    </row>
    <row r="494" spans="2:5" ht="12.75">
      <c r="B494" s="47"/>
      <c r="C494" s="47"/>
      <c r="D494" s="47"/>
      <c r="E494" s="47"/>
    </row>
    <row r="495" spans="2:5" ht="12.75">
      <c r="B495" s="47"/>
      <c r="C495" s="47"/>
      <c r="D495" s="47"/>
      <c r="E495" s="47"/>
    </row>
    <row r="496" spans="2:5" ht="12.75">
      <c r="B496" s="47"/>
      <c r="C496" s="47"/>
      <c r="D496" s="47"/>
      <c r="E496" s="47"/>
    </row>
    <row r="497" spans="2:5" ht="12.75">
      <c r="B497" s="47"/>
      <c r="C497" s="47"/>
      <c r="D497" s="47"/>
      <c r="E497" s="47"/>
    </row>
    <row r="498" spans="2:5" ht="12.75">
      <c r="B498" s="47"/>
      <c r="C498" s="47"/>
      <c r="D498" s="47"/>
      <c r="E498" s="47"/>
    </row>
    <row r="499" spans="2:5" ht="12.75">
      <c r="B499" s="47"/>
      <c r="C499" s="47"/>
      <c r="D499" s="47"/>
      <c r="E499" s="47"/>
    </row>
    <row r="500" spans="2:5" ht="12.75">
      <c r="B500" s="47"/>
      <c r="C500" s="47"/>
      <c r="D500" s="47"/>
      <c r="E500" s="47"/>
    </row>
    <row r="501" spans="2:5" ht="12.75">
      <c r="B501" s="47"/>
      <c r="C501" s="47"/>
      <c r="D501" s="47"/>
      <c r="E501" s="47"/>
    </row>
    <row r="502" spans="2:5" ht="12.75">
      <c r="B502" s="47"/>
      <c r="C502" s="47"/>
      <c r="D502" s="47"/>
      <c r="E502" s="47"/>
    </row>
    <row r="503" spans="2:5" ht="12.75">
      <c r="B503" s="47"/>
      <c r="C503" s="47"/>
      <c r="D503" s="47"/>
      <c r="E503" s="47"/>
    </row>
    <row r="504" spans="2:5" ht="12.75">
      <c r="B504" s="47"/>
      <c r="C504" s="47"/>
      <c r="D504" s="47"/>
      <c r="E504" s="47"/>
    </row>
    <row r="505" spans="2:5" ht="12.75">
      <c r="B505" s="47"/>
      <c r="C505" s="47"/>
      <c r="D505" s="47"/>
      <c r="E505" s="47"/>
    </row>
    <row r="506" spans="2:5" ht="12.75">
      <c r="B506" s="47"/>
      <c r="C506" s="47"/>
      <c r="D506" s="47"/>
      <c r="E506" s="47"/>
    </row>
    <row r="507" spans="2:5" ht="12.75">
      <c r="B507" s="47"/>
      <c r="C507" s="47"/>
      <c r="D507" s="47"/>
      <c r="E507" s="47"/>
    </row>
    <row r="508" spans="2:5" ht="12.75">
      <c r="B508" s="47"/>
      <c r="C508" s="47"/>
      <c r="D508" s="47"/>
      <c r="E508" s="47"/>
    </row>
    <row r="509" spans="2:5" ht="12.75">
      <c r="B509" s="47"/>
      <c r="C509" s="47"/>
      <c r="D509" s="47"/>
      <c r="E509" s="47"/>
    </row>
    <row r="510" spans="2:5" ht="12.75">
      <c r="B510" s="47"/>
      <c r="C510" s="47"/>
      <c r="D510" s="47"/>
      <c r="E510" s="47"/>
    </row>
    <row r="511" spans="2:5" ht="12.75">
      <c r="B511" s="47"/>
      <c r="C511" s="47"/>
      <c r="D511" s="47"/>
      <c r="E511" s="47"/>
    </row>
    <row r="512" spans="2:5" ht="12.75">
      <c r="B512" s="47"/>
      <c r="C512" s="47"/>
      <c r="D512" s="47"/>
      <c r="E512" s="47"/>
    </row>
    <row r="513" spans="2:5" ht="12.75">
      <c r="B513" s="47"/>
      <c r="C513" s="47"/>
      <c r="D513" s="47"/>
      <c r="E513" s="47"/>
    </row>
    <row r="514" spans="2:5" ht="12.75">
      <c r="B514" s="47"/>
      <c r="C514" s="47"/>
      <c r="D514" s="47"/>
      <c r="E514" s="47"/>
    </row>
    <row r="515" spans="2:5" ht="12.75">
      <c r="B515" s="47"/>
      <c r="C515" s="47"/>
      <c r="D515" s="47"/>
      <c r="E515" s="47"/>
    </row>
    <row r="516" spans="2:5" ht="12.75">
      <c r="B516" s="47"/>
      <c r="C516" s="47"/>
      <c r="D516" s="47"/>
      <c r="E516" s="47"/>
    </row>
    <row r="517" spans="2:5" ht="12.75">
      <c r="B517" s="47"/>
      <c r="C517" s="47"/>
      <c r="D517" s="47"/>
      <c r="E517" s="47"/>
    </row>
    <row r="518" spans="2:5" ht="12.75">
      <c r="B518" s="47"/>
      <c r="C518" s="47"/>
      <c r="D518" s="47"/>
      <c r="E518" s="47"/>
    </row>
    <row r="519" spans="2:5" ht="12.75">
      <c r="B519" s="47"/>
      <c r="C519" s="47"/>
      <c r="D519" s="47"/>
      <c r="E519" s="47"/>
    </row>
    <row r="520" spans="2:5" ht="12.75">
      <c r="B520" s="47"/>
      <c r="C520" s="47"/>
      <c r="D520" s="47"/>
      <c r="E520" s="47"/>
    </row>
    <row r="521" spans="2:5" ht="12.75">
      <c r="B521" s="47"/>
      <c r="C521" s="47"/>
      <c r="D521" s="47"/>
      <c r="E521" s="47"/>
    </row>
    <row r="522" spans="2:5" ht="12.75">
      <c r="B522" s="47"/>
      <c r="C522" s="47"/>
      <c r="D522" s="47"/>
      <c r="E522" s="47"/>
    </row>
    <row r="523" spans="2:5" ht="12.75">
      <c r="B523" s="47"/>
      <c r="C523" s="47"/>
      <c r="D523" s="47"/>
      <c r="E523" s="47"/>
    </row>
    <row r="524" spans="2:5" ht="12.75">
      <c r="B524" s="47"/>
      <c r="C524" s="47"/>
      <c r="D524" s="47"/>
      <c r="E524" s="47"/>
    </row>
    <row r="525" spans="2:5" ht="12.75">
      <c r="B525" s="47"/>
      <c r="C525" s="47"/>
      <c r="D525" s="47"/>
      <c r="E525" s="47"/>
    </row>
    <row r="526" spans="2:5" ht="12.75">
      <c r="B526" s="47"/>
      <c r="C526" s="47"/>
      <c r="D526" s="47"/>
      <c r="E526" s="47"/>
    </row>
    <row r="527" spans="2:5" ht="12.75">
      <c r="B527" s="47"/>
      <c r="C527" s="47"/>
      <c r="D527" s="47"/>
      <c r="E527" s="47"/>
    </row>
    <row r="528" spans="2:5" ht="12.75">
      <c r="B528" s="47"/>
      <c r="C528" s="47"/>
      <c r="D528" s="47"/>
      <c r="E528" s="47"/>
    </row>
    <row r="529" spans="2:5" ht="12.75">
      <c r="B529" s="47"/>
      <c r="C529" s="47"/>
      <c r="D529" s="47"/>
      <c r="E529" s="47"/>
    </row>
    <row r="530" spans="2:5" ht="12.75">
      <c r="B530" s="47"/>
      <c r="C530" s="47"/>
      <c r="D530" s="47"/>
      <c r="E530" s="47"/>
    </row>
    <row r="531" spans="2:5" ht="12.75">
      <c r="B531" s="47"/>
      <c r="C531" s="47"/>
      <c r="D531" s="47"/>
      <c r="E531" s="47"/>
    </row>
    <row r="532" spans="2:5" ht="12.75">
      <c r="B532" s="47"/>
      <c r="C532" s="47"/>
      <c r="D532" s="47"/>
      <c r="E532" s="47"/>
    </row>
    <row r="533" spans="2:5" ht="12.75">
      <c r="B533" s="47"/>
      <c r="C533" s="47"/>
      <c r="D533" s="47"/>
      <c r="E533" s="47"/>
    </row>
    <row r="534" spans="2:5" ht="12.75">
      <c r="B534" s="47"/>
      <c r="C534" s="47"/>
      <c r="D534" s="47"/>
      <c r="E534" s="47"/>
    </row>
    <row r="535" spans="2:5" ht="12.75">
      <c r="B535" s="47"/>
      <c r="C535" s="47"/>
      <c r="D535" s="47"/>
      <c r="E535" s="47"/>
    </row>
    <row r="536" spans="2:5" ht="12.75">
      <c r="B536" s="47"/>
      <c r="C536" s="47"/>
      <c r="D536" s="47"/>
      <c r="E536" s="47"/>
    </row>
    <row r="537" spans="2:5" ht="12.75">
      <c r="B537" s="47"/>
      <c r="C537" s="47"/>
      <c r="D537" s="47"/>
      <c r="E537" s="47"/>
    </row>
    <row r="538" spans="2:5" ht="12.75">
      <c r="B538" s="47"/>
      <c r="C538" s="47"/>
      <c r="D538" s="47"/>
      <c r="E538" s="47"/>
    </row>
    <row r="539" spans="2:5" ht="12.75">
      <c r="B539" s="47"/>
      <c r="C539" s="47"/>
      <c r="D539" s="47"/>
      <c r="E539" s="47"/>
    </row>
    <row r="540" spans="2:5" ht="12.75">
      <c r="B540" s="47"/>
      <c r="C540" s="47"/>
      <c r="D540" s="47"/>
      <c r="E540" s="47"/>
    </row>
    <row r="541" spans="2:5" ht="12.75">
      <c r="B541" s="47"/>
      <c r="C541" s="47"/>
      <c r="D541" s="47"/>
      <c r="E541" s="47"/>
    </row>
    <row r="542" spans="2:5" ht="12.75">
      <c r="B542" s="47"/>
      <c r="C542" s="47"/>
      <c r="D542" s="47"/>
      <c r="E542" s="47"/>
    </row>
    <row r="543" spans="2:5" ht="12.75">
      <c r="B543" s="47"/>
      <c r="C543" s="47"/>
      <c r="D543" s="47"/>
      <c r="E543" s="47"/>
    </row>
    <row r="544" spans="2:5" ht="12.75">
      <c r="B544" s="47"/>
      <c r="C544" s="47"/>
      <c r="D544" s="47"/>
      <c r="E544" s="47"/>
    </row>
    <row r="545" spans="2:5" ht="12.75">
      <c r="B545" s="47"/>
      <c r="C545" s="47"/>
      <c r="D545" s="47"/>
      <c r="E545" s="47"/>
    </row>
    <row r="546" spans="2:5" ht="12.75">
      <c r="B546" s="47"/>
      <c r="C546" s="47"/>
      <c r="D546" s="47"/>
      <c r="E546" s="47"/>
    </row>
    <row r="547" spans="2:5" ht="12.75">
      <c r="B547" s="47"/>
      <c r="C547" s="47"/>
      <c r="D547" s="47"/>
      <c r="E547" s="47"/>
    </row>
    <row r="548" spans="2:5" ht="12.75">
      <c r="B548" s="47"/>
      <c r="C548" s="47"/>
      <c r="D548" s="47"/>
      <c r="E548" s="47"/>
    </row>
    <row r="549" spans="2:5" ht="12.75">
      <c r="B549" s="47"/>
      <c r="C549" s="47"/>
      <c r="D549" s="47"/>
      <c r="E549" s="47"/>
    </row>
    <row r="550" spans="2:5" ht="12.75">
      <c r="B550" s="47"/>
      <c r="C550" s="47"/>
      <c r="D550" s="47"/>
      <c r="E550" s="47"/>
    </row>
    <row r="551" spans="2:5" ht="12.75">
      <c r="B551" s="47"/>
      <c r="C551" s="47"/>
      <c r="D551" s="47"/>
      <c r="E551" s="47"/>
    </row>
    <row r="552" spans="2:5" ht="12.75">
      <c r="B552" s="47"/>
      <c r="C552" s="47"/>
      <c r="D552" s="47"/>
      <c r="E552" s="47"/>
    </row>
    <row r="553" spans="2:5" ht="12.75">
      <c r="B553" s="47"/>
      <c r="C553" s="47"/>
      <c r="D553" s="47"/>
      <c r="E553" s="47"/>
    </row>
    <row r="554" spans="2:5" ht="12.75">
      <c r="B554" s="47"/>
      <c r="C554" s="47"/>
      <c r="D554" s="47"/>
      <c r="E554" s="47"/>
    </row>
    <row r="555" spans="2:5" ht="12.75">
      <c r="B555" s="47"/>
      <c r="C555" s="47"/>
      <c r="D555" s="47"/>
      <c r="E555" s="47"/>
    </row>
    <row r="556" spans="2:5" ht="12.75">
      <c r="B556" s="47"/>
      <c r="C556" s="47"/>
      <c r="D556" s="47"/>
      <c r="E556" s="47"/>
    </row>
  </sheetData>
  <sheetProtection/>
  <autoFilter ref="C28:E31"/>
  <mergeCells count="5">
    <mergeCell ref="B32:E32"/>
    <mergeCell ref="B3:E3"/>
    <mergeCell ref="B5:E5"/>
    <mergeCell ref="B13:E13"/>
    <mergeCell ref="B26:E26"/>
  </mergeCells>
  <printOptions/>
  <pageMargins left="0.7" right="0.7" top="0.75" bottom="0.75" header="0.3" footer="0.3"/>
  <pageSetup fitToHeight="1" fitToWidth="1" horizontalDpi="600" verticalDpi="600" orientation="portrait" paperSize="9" scale="7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G18"/>
  <sheetViews>
    <sheetView zoomScalePageLayoutView="0" workbookViewId="0" topLeftCell="A1">
      <selection activeCell="I8" sqref="I8"/>
    </sheetView>
  </sheetViews>
  <sheetFormatPr defaultColWidth="9.00390625" defaultRowHeight="12.75"/>
  <cols>
    <col min="2" max="2" width="20.125" style="0" customWidth="1"/>
    <col min="3" max="3" width="21.50390625" style="0" customWidth="1"/>
    <col min="4" max="4" width="23.50390625" style="0" customWidth="1"/>
    <col min="5" max="5" width="11.125" style="0" customWidth="1"/>
    <col min="6" max="6" width="0.12890625" style="0" customWidth="1"/>
    <col min="7" max="7" width="9.125" style="0" hidden="1" customWidth="1"/>
  </cols>
  <sheetData>
    <row r="1" spans="2:7" ht="174" customHeight="1">
      <c r="B1" s="120" t="s">
        <v>83</v>
      </c>
      <c r="C1" s="120"/>
      <c r="D1" s="120"/>
      <c r="E1" s="120"/>
      <c r="F1" s="120"/>
      <c r="G1" s="120"/>
    </row>
    <row r="2" spans="2:5" ht="35.25" customHeight="1">
      <c r="B2" s="63" t="s">
        <v>15</v>
      </c>
      <c r="C2" s="64" t="s">
        <v>16</v>
      </c>
      <c r="D2" s="64" t="s">
        <v>17</v>
      </c>
      <c r="E2" s="62" t="s">
        <v>50</v>
      </c>
    </row>
    <row r="3" spans="2:5" ht="19.5" customHeight="1">
      <c r="B3" s="121" t="s">
        <v>76</v>
      </c>
      <c r="C3" s="122"/>
      <c r="D3" s="122"/>
      <c r="E3" s="123"/>
    </row>
    <row r="4" spans="2:5" ht="15" customHeight="1">
      <c r="B4" s="35">
        <v>3</v>
      </c>
      <c r="C4" s="36" t="s">
        <v>43</v>
      </c>
      <c r="D4" s="36" t="s">
        <v>21</v>
      </c>
      <c r="E4" s="39">
        <v>92</v>
      </c>
    </row>
    <row r="5" spans="2:5" ht="18">
      <c r="B5" s="32">
        <v>2</v>
      </c>
      <c r="C5" s="33" t="s">
        <v>28</v>
      </c>
      <c r="D5" s="33" t="s">
        <v>21</v>
      </c>
      <c r="E5" s="40">
        <v>92</v>
      </c>
    </row>
    <row r="6" spans="2:5" ht="18">
      <c r="B6" s="37">
        <v>1</v>
      </c>
      <c r="C6" s="38" t="s">
        <v>20</v>
      </c>
      <c r="D6" s="38" t="s">
        <v>21</v>
      </c>
      <c r="E6" s="41">
        <v>82</v>
      </c>
    </row>
    <row r="7" spans="2:5" ht="17.25">
      <c r="B7" s="118" t="s">
        <v>77</v>
      </c>
      <c r="C7" s="118"/>
      <c r="D7" s="118"/>
      <c r="E7" s="118"/>
    </row>
    <row r="8" spans="2:5" ht="15.75" customHeight="1">
      <c r="B8" s="35">
        <v>3</v>
      </c>
      <c r="C8" s="36" t="s">
        <v>66</v>
      </c>
      <c r="D8" s="36" t="s">
        <v>25</v>
      </c>
      <c r="E8" s="39">
        <v>100</v>
      </c>
    </row>
    <row r="9" spans="2:5" ht="18">
      <c r="B9" s="32">
        <v>2</v>
      </c>
      <c r="C9" s="33" t="s">
        <v>63</v>
      </c>
      <c r="D9" s="33" t="s">
        <v>33</v>
      </c>
      <c r="E9" s="40">
        <v>98</v>
      </c>
    </row>
    <row r="10" spans="2:5" ht="18">
      <c r="B10" s="37">
        <v>1</v>
      </c>
      <c r="C10" s="38" t="s">
        <v>29</v>
      </c>
      <c r="D10" s="38" t="s">
        <v>30</v>
      </c>
      <c r="E10" s="41">
        <v>90</v>
      </c>
    </row>
    <row r="11" spans="2:5" ht="17.25">
      <c r="B11" s="118" t="s">
        <v>78</v>
      </c>
      <c r="C11" s="118"/>
      <c r="D11" s="118"/>
      <c r="E11" s="118"/>
    </row>
    <row r="12" spans="2:5" ht="18">
      <c r="B12" s="35">
        <v>3</v>
      </c>
      <c r="C12" s="36" t="s">
        <v>66</v>
      </c>
      <c r="D12" s="36" t="s">
        <v>35</v>
      </c>
      <c r="E12" s="39">
        <v>96</v>
      </c>
    </row>
    <row r="13" spans="2:5" ht="18">
      <c r="B13" s="32">
        <v>2</v>
      </c>
      <c r="C13" s="33" t="s">
        <v>34</v>
      </c>
      <c r="D13" s="33" t="s">
        <v>35</v>
      </c>
      <c r="E13" s="40">
        <v>92</v>
      </c>
    </row>
    <row r="14" spans="2:5" ht="18">
      <c r="B14" s="37">
        <v>1</v>
      </c>
      <c r="C14" s="38" t="s">
        <v>80</v>
      </c>
      <c r="D14" s="38" t="s">
        <v>60</v>
      </c>
      <c r="E14" s="41">
        <v>92</v>
      </c>
    </row>
    <row r="15" spans="2:5" ht="17.25">
      <c r="B15" s="118" t="s">
        <v>79</v>
      </c>
      <c r="C15" s="118"/>
      <c r="D15" s="118"/>
      <c r="E15" s="118"/>
    </row>
    <row r="16" spans="2:5" ht="18">
      <c r="B16" s="35">
        <v>3</v>
      </c>
      <c r="C16" s="36" t="s">
        <v>68</v>
      </c>
      <c r="D16" s="36" t="s">
        <v>67</v>
      </c>
      <c r="E16" s="39">
        <v>105</v>
      </c>
    </row>
    <row r="17" spans="2:5" ht="18">
      <c r="B17" s="32">
        <v>2</v>
      </c>
      <c r="C17" s="33" t="s">
        <v>59</v>
      </c>
      <c r="D17" s="33" t="s">
        <v>58</v>
      </c>
      <c r="E17" s="40">
        <v>104</v>
      </c>
    </row>
    <row r="18" spans="2:5" ht="18">
      <c r="B18" s="59">
        <v>1</v>
      </c>
      <c r="C18" s="60" t="s">
        <v>39</v>
      </c>
      <c r="D18" s="60" t="s">
        <v>40</v>
      </c>
      <c r="E18" s="61">
        <v>93</v>
      </c>
    </row>
  </sheetData>
  <sheetProtection/>
  <mergeCells count="5">
    <mergeCell ref="B1:G1"/>
    <mergeCell ref="B3:E3"/>
    <mergeCell ref="B7:E7"/>
    <mergeCell ref="B11:E11"/>
    <mergeCell ref="B15:E1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Судейство по гольфу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Андрей Москалев</dc:creator>
  <cp:keywords/>
  <dc:description/>
  <cp:lastModifiedBy>Швецов Георгий Борисович</cp:lastModifiedBy>
  <cp:lastPrinted>2017-06-29T17:58:03Z</cp:lastPrinted>
  <dcterms:created xsi:type="dcterms:W3CDTF">2005-06-19T07:06:49Z</dcterms:created>
  <dcterms:modified xsi:type="dcterms:W3CDTF">2017-06-29T18:02:23Z</dcterms:modified>
  <cp:category/>
  <cp:version/>
  <cp:contentType/>
  <cp:contentStatus/>
</cp:coreProperties>
</file>